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6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JULIO 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1">'JULIO '!$A$1:$M$46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1">'JULIO 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<sst xmlns="http://schemas.openxmlformats.org/spreadsheetml/2006/main" count="967" uniqueCount="184">
  <si>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</si>
  <si>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</si>
  <si>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</si>
  <si>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</si>
  <si>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</si>
  <si>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</si>
  <si>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</si>
  <si>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</si>
  <si>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</si>
  <si>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</si>
  <si>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</si>
  <si>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</si>
  <si>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</si>
  <si>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</si>
  <si>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</si>
  <si>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</si>
  <si>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</si>
  <si>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</si>
  <si>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</si>
  <si>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</si>
  <si>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</si>
  <si>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</si>
  <si>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</si>
  <si>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</si>
  <si>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</si>
  <si>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</si>
  <si>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</si>
  <si>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</si>
  <si>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</si>
  <si>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</si>
  <si>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</si>
  <si>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</si>
  <si>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</si>
  <si>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</si>
  <si>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</si>
  <si>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</si>
  <si>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</si>
  <si>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</si>
  <si>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</si>
  <si>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</si>
  <si>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</si>
  <si>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</si>
  <si>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</si>
  <si>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</si>
  <si>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</si>
  <si>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</si>
  <si>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</si>
  <si>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</si>
  <si>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</si>
  <si>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</si>
  <si>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</si>
  <si>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</si>
  <si>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</si>
  <si>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</si>
  <si>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</si>
  <si>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</si>
  <si>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</si>
  <si>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</si>
  <si>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</si>
  <si>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</si>
  <si>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</si>
  <si>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</si>
  <si>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</si>
  <si>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</si>
  <si>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</si>
  <si>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</si>
  <si>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</si>
  <si>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</si>
  <si>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</si>
  <si>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</si>
  <si>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</si>
  <si>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</si>
  <si>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</si>
  <si>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</si>
  <si>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</si>
  <si>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</si>
  <si>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</si>
  <si>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</si>
  <si>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</si>
  <si>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</si>
  <si>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</si>
  <si>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</si>
  <si>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</si>
  <si>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</si>
  <si>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</si>
  <si>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</si>
  <si>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</si>
  <si>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</si>
  <si>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</si>
  <si>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</si>
  <si>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</si>
  <si>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</si>
  <si>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</si>
  <si>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</si>
  <si>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</si>
  <si>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</si>
  <si>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</si>
  <si>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</si>
  <si>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</si>
  <si>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</si>
  <si>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</si>
  <si>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</si>
  <si>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</si>
  <si>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</si>
  <si>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</si>
  <si>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</si>
  <si>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</si>
  <si>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</si>
  <si>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</si>
  <si>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</si>
  <si>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</si>
  <si>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</si>
  <si>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</si>
  <si>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</si>
  <si>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</si>
  <si>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</si>
  <si>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</si>
  <si>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</si>
  <si>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</si>
  <si>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</si>
  <si>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</si>
  <si>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</si>
  <si>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</si>
  <si>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</si>
  <si>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</si>
  <si>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</si>
  <si>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</si>
  <si>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</si>
  <si>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</si>
  <si>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</si>
  <si>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</si>
  <si>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</si>
  <si>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</si>
  <si>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</si>
  <si>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</si>
  <si>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</si>
  <si>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</si>
  <si>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</si>
  <si>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</si>
  <si>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</si>
  <si>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</si>
  <si>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</si>
  <si>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</si>
  <si>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</si>
  <si>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</si>
  <si>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</si>
  <si>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</si>
  <si>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</si>
  <si>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</si>
  <si>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</si>
  <si>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</si>
  <si>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</si>
  <si>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</si>
  <si>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</si>
  <si>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</si>
  <si>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</si>
  <si>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</si>
  <si>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</si>
  <si>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</si>
  <si>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</si>
  <si>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</si>
  <si>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</si>
  <si>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</si>
  <si>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</si>
  <si>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</si>
  <si>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</si>
  <si>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</si>
  <si>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</si>
  <si>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</si>
  <si>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</si>
  <si>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</si>
  <si>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</si>
  <si>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</si>
  <si>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</si>
  <si>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</si>
  <si>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</si>
  <si>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</si>
  <si>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</si>
  <si>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</si>
  <si>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</si>
  <si>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</si>
  <si>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</si>
  <si>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Fuente: Informe: Pormenorizado de Gasto por Área-Entidad al  31.07.2023</t>
  </si>
  <si>
    <t>INFORME DE EJECUCIÓN PRESUPUESTARIA DEL 1 DE ENERO 31 DE JULIO DE 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</si>
</sst>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u val="single"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10"/>
      <name val="Arial"/>
      <family val="2"/>
    </font>
    <font>
      <sz val="10"/>
      <color indexed="8"/>
      <name val="Calibri"/>
      <family val="0"/>
    </font>
    <font>
      <sz val="3.2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theme="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0" fillId="0" borderId="8" applyNumberFormat="0" applyFill="0" applyAlignment="0" applyProtection="0"/>
    <xf numFmtId="0" fontId="89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90" fillId="0" borderId="17" xfId="0" applyNumberFormat="1" applyFont="1" applyFill="1" applyBorder="1" applyAlignment="1">
      <alignment vertical="center"/>
    </xf>
    <xf numFmtId="0" fontId="91" fillId="0" borderId="14" xfId="0" applyFont="1" applyFill="1" applyBorder="1" applyAlignment="1">
      <alignment horizontal="left" vertical="center" indent="2"/>
    </xf>
    <xf numFmtId="0" fontId="90" fillId="0" borderId="14" xfId="0" applyFont="1" applyFill="1" applyBorder="1" applyAlignment="1">
      <alignment horizontal="left" vertical="center" indent="1"/>
    </xf>
    <xf numFmtId="0" fontId="91" fillId="0" borderId="14" xfId="0" applyFont="1" applyFill="1" applyBorder="1" applyAlignment="1">
      <alignment horizontal="left" vertical="center"/>
    </xf>
    <xf numFmtId="0" fontId="91" fillId="35" borderId="14" xfId="0" applyFont="1" applyFill="1" applyBorder="1" applyAlignment="1">
      <alignment horizontal="left" vertical="center" indent="2"/>
    </xf>
    <xf numFmtId="4" fontId="92" fillId="35" borderId="17" xfId="0" applyNumberFormat="1" applyFont="1" applyFill="1" applyBorder="1" applyAlignment="1">
      <alignment vertical="center"/>
    </xf>
    <xf numFmtId="4" fontId="90" fillId="35" borderId="17" xfId="0" applyNumberFormat="1" applyFont="1" applyFill="1" applyBorder="1" applyAlignment="1">
      <alignment vertical="center"/>
    </xf>
    <xf numFmtId="0" fontId="93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94" fillId="36" borderId="22" xfId="0" applyFont="1" applyFill="1" applyBorder="1" applyAlignment="1">
      <alignment horizontal="center" vertical="center"/>
    </xf>
    <xf numFmtId="4" fontId="94" fillId="36" borderId="23" xfId="0" applyNumberFormat="1" applyFont="1" applyFill="1" applyBorder="1" applyAlignment="1">
      <alignment horizontal="center" vertical="center" wrapText="1"/>
    </xf>
    <xf numFmtId="4" fontId="94" fillId="36" borderId="22" xfId="0" applyNumberFormat="1" applyFont="1" applyFill="1" applyBorder="1" applyAlignment="1">
      <alignment horizontal="center" vertical="center" wrapText="1"/>
    </xf>
    <xf numFmtId="9" fontId="94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94" fillId="37" borderId="22" xfId="0" applyFont="1" applyFill="1" applyBorder="1" applyAlignment="1">
      <alignment horizontal="center" vertical="center"/>
    </xf>
    <xf numFmtId="4" fontId="94" fillId="37" borderId="23" xfId="0" applyNumberFormat="1" applyFont="1" applyFill="1" applyBorder="1" applyAlignment="1">
      <alignment horizontal="center" vertical="center" wrapText="1"/>
    </xf>
    <xf numFmtId="9" fontId="94" fillId="37" borderId="25" xfId="0" applyNumberFormat="1" applyFont="1" applyFill="1" applyBorder="1" applyAlignment="1">
      <alignment horizontal="center" vertical="center"/>
    </xf>
    <xf numFmtId="4" fontId="95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95" fillId="0" borderId="17" xfId="0" applyNumberFormat="1" applyFont="1" applyFill="1" applyBorder="1" applyAlignment="1">
      <alignment vertical="center"/>
    </xf>
    <xf numFmtId="4" fontId="91" fillId="0" borderId="17" xfId="0" applyNumberFormat="1" applyFont="1" applyFill="1" applyBorder="1" applyAlignment="1">
      <alignment vertical="center"/>
    </xf>
    <xf numFmtId="4" fontId="91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6" fillId="36" borderId="22" xfId="0" applyFont="1" applyFill="1" applyBorder="1" applyAlignment="1">
      <alignment horizontal="center" vertical="center"/>
    </xf>
    <xf numFmtId="4" fontId="96" fillId="36" borderId="23" xfId="0" applyNumberFormat="1" applyFont="1" applyFill="1" applyBorder="1" applyAlignment="1">
      <alignment horizontal="center" vertical="center" wrapText="1"/>
    </xf>
    <xf numFmtId="4" fontId="96" fillId="36" borderId="22" xfId="0" applyNumberFormat="1" applyFont="1" applyFill="1" applyBorder="1" applyAlignment="1">
      <alignment horizontal="center" vertical="center" wrapText="1"/>
    </xf>
    <xf numFmtId="9" fontId="96" fillId="36" borderId="24" xfId="0" applyNumberFormat="1" applyFont="1" applyFill="1" applyBorder="1" applyAlignment="1">
      <alignment horizontal="center" vertical="center" wrapText="1"/>
    </xf>
    <xf numFmtId="9" fontId="96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97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98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99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100" fillId="0" borderId="17" xfId="0" applyNumberFormat="1" applyFont="1" applyFill="1" applyBorder="1" applyAlignment="1">
      <alignment vertical="center"/>
    </xf>
    <xf numFmtId="4" fontId="100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96" fillId="37" borderId="22" xfId="0" applyFont="1" applyFill="1" applyBorder="1" applyAlignment="1">
      <alignment horizontal="center" vertical="center"/>
    </xf>
    <xf numFmtId="4" fontId="96" fillId="37" borderId="23" xfId="0" applyNumberFormat="1" applyFont="1" applyFill="1" applyBorder="1" applyAlignment="1">
      <alignment horizontal="center" vertical="center" wrapText="1"/>
    </xf>
    <xf numFmtId="9" fontId="96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99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101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96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98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100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96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99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99" fillId="0" borderId="15" xfId="0" applyNumberFormat="1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6" fillId="37" borderId="22" xfId="0" applyFont="1" applyFill="1" applyBorder="1" applyAlignment="1">
      <alignment horizontal="center" vertical="center" wrapText="1"/>
    </xf>
    <xf numFmtId="4" fontId="99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98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102" fillId="0" borderId="14" xfId="0" applyFont="1" applyFill="1" applyBorder="1" applyAlignment="1">
      <alignment horizontal="left" vertical="center" indent="2"/>
    </xf>
    <xf numFmtId="0" fontId="100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103" fillId="38" borderId="29" xfId="0" applyNumberFormat="1" applyFont="1" applyFill="1" applyBorder="1" applyAlignment="1">
      <alignment vertical="center"/>
    </xf>
    <xf numFmtId="4" fontId="104" fillId="38" borderId="29" xfId="0" applyNumberFormat="1" applyFont="1" applyFill="1" applyBorder="1" applyAlignment="1">
      <alignment vertical="center"/>
    </xf>
    <xf numFmtId="4" fontId="103" fillId="38" borderId="30" xfId="0" applyNumberFormat="1" applyFont="1" applyFill="1" applyBorder="1" applyAlignment="1">
      <alignment vertical="center"/>
    </xf>
    <xf numFmtId="4" fontId="103" fillId="0" borderId="31" xfId="0" applyNumberFormat="1" applyFont="1" applyFill="1" applyBorder="1" applyAlignment="1">
      <alignment vertical="center"/>
    </xf>
    <xf numFmtId="4" fontId="103" fillId="0" borderId="29" xfId="0" applyNumberFormat="1" applyFont="1" applyFill="1" applyBorder="1" applyAlignment="1">
      <alignment vertical="center"/>
    </xf>
    <xf numFmtId="0" fontId="105" fillId="0" borderId="31" xfId="0" applyFont="1" applyFill="1" applyBorder="1" applyAlignment="1">
      <alignment horizontal="left" vertical="center" indent="2"/>
    </xf>
    <xf numFmtId="4" fontId="105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100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96" fillId="39" borderId="22" xfId="0" applyFont="1" applyFill="1" applyBorder="1" applyAlignment="1">
      <alignment horizontal="center" vertical="center"/>
    </xf>
    <xf numFmtId="4" fontId="96" fillId="39" borderId="23" xfId="0" applyNumberFormat="1" applyFont="1" applyFill="1" applyBorder="1" applyAlignment="1">
      <alignment horizontal="center" vertical="center" wrapText="1"/>
    </xf>
    <xf numFmtId="4" fontId="96" fillId="39" borderId="22" xfId="0" applyNumberFormat="1" applyFont="1" applyFill="1" applyBorder="1" applyAlignment="1">
      <alignment horizontal="center" vertical="center" wrapText="1"/>
    </xf>
    <xf numFmtId="4" fontId="96" fillId="39" borderId="24" xfId="0" applyNumberFormat="1" applyFont="1" applyFill="1" applyBorder="1" applyAlignment="1">
      <alignment horizontal="center" vertical="center" wrapText="1"/>
    </xf>
    <xf numFmtId="9" fontId="96" fillId="39" borderId="24" xfId="0" applyNumberFormat="1" applyFont="1" applyFill="1" applyBorder="1" applyAlignment="1">
      <alignment horizontal="center" vertical="center"/>
    </xf>
    <xf numFmtId="9" fontId="96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96" fillId="39" borderId="28" xfId="0" applyNumberFormat="1" applyFont="1" applyFill="1" applyBorder="1" applyAlignment="1">
      <alignment horizontal="center" vertical="center" wrapText="1"/>
    </xf>
    <xf numFmtId="0" fontId="106" fillId="0" borderId="27" xfId="0" applyFont="1" applyFill="1" applyBorder="1" applyAlignment="1">
      <alignment horizontal="center" vertical="center"/>
    </xf>
    <xf numFmtId="4" fontId="107" fillId="39" borderId="24" xfId="0" applyNumberFormat="1" applyFont="1" applyFill="1" applyBorder="1" applyAlignment="1">
      <alignment horizontal="center" vertical="center" wrapText="1"/>
    </xf>
    <xf numFmtId="4" fontId="107" fillId="0" borderId="12" xfId="0" applyNumberFormat="1" applyFont="1" applyFill="1" applyBorder="1" applyAlignment="1">
      <alignment horizontal="right" vertical="center"/>
    </xf>
    <xf numFmtId="4" fontId="107" fillId="0" borderId="15" xfId="0" applyNumberFormat="1" applyFont="1" applyFill="1" applyBorder="1" applyAlignment="1">
      <alignment horizontal="right" vertical="center"/>
    </xf>
    <xf numFmtId="4" fontId="108" fillId="2" borderId="17" xfId="0" applyNumberFormat="1" applyFont="1" applyFill="1" applyBorder="1" applyAlignment="1">
      <alignment horizontal="right" vertical="center"/>
    </xf>
    <xf numFmtId="4" fontId="108" fillId="35" borderId="11" xfId="0" applyNumberFormat="1" applyFont="1" applyFill="1" applyBorder="1" applyAlignment="1">
      <alignment horizontal="right" vertical="center"/>
    </xf>
    <xf numFmtId="0" fontId="108" fillId="0" borderId="0" xfId="0" applyFont="1" applyFill="1" applyBorder="1" applyAlignment="1">
      <alignment vertical="center"/>
    </xf>
    <xf numFmtId="0" fontId="106" fillId="35" borderId="0" xfId="0" applyFont="1" applyFill="1" applyBorder="1" applyAlignment="1">
      <alignment horizontal="center" vertical="center"/>
    </xf>
    <xf numFmtId="4" fontId="106" fillId="35" borderId="12" xfId="0" applyNumberFormat="1" applyFont="1" applyFill="1" applyBorder="1" applyAlignment="1">
      <alignment vertical="center"/>
    </xf>
    <xf numFmtId="4" fontId="106" fillId="35" borderId="17" xfId="0" applyNumberFormat="1" applyFont="1" applyFill="1" applyBorder="1" applyAlignment="1">
      <alignment vertical="center"/>
    </xf>
    <xf numFmtId="4" fontId="109" fillId="0" borderId="17" xfId="0" applyNumberFormat="1" applyFont="1" applyFill="1" applyBorder="1" applyAlignment="1">
      <alignment vertical="center"/>
    </xf>
    <xf numFmtId="4" fontId="110" fillId="35" borderId="11" xfId="0" applyNumberFormat="1" applyFont="1" applyFill="1" applyBorder="1" applyAlignment="1">
      <alignment vertical="center"/>
    </xf>
    <xf numFmtId="4" fontId="108" fillId="35" borderId="11" xfId="0" applyNumberFormat="1" applyFont="1" applyFill="1" applyBorder="1" applyAlignment="1">
      <alignment vertical="center"/>
    </xf>
    <xf numFmtId="4" fontId="110" fillId="35" borderId="21" xfId="0" applyNumberFormat="1" applyFont="1" applyFill="1" applyBorder="1" applyAlignment="1">
      <alignment vertical="center"/>
    </xf>
    <xf numFmtId="4" fontId="108" fillId="0" borderId="0" xfId="0" applyNumberFormat="1" applyFont="1" applyFill="1" applyBorder="1" applyAlignment="1">
      <alignment vertical="center"/>
    </xf>
    <xf numFmtId="0" fontId="108" fillId="0" borderId="0" xfId="0" applyFont="1" applyFill="1" applyAlignment="1">
      <alignment vertical="center"/>
    </xf>
    <xf numFmtId="4" fontId="106" fillId="0" borderId="21" xfId="0" applyNumberFormat="1" applyFont="1" applyFill="1" applyBorder="1" applyAlignment="1">
      <alignment horizontal="right" vertical="center"/>
    </xf>
    <xf numFmtId="4" fontId="106" fillId="0" borderId="0" xfId="0" applyNumberFormat="1" applyFont="1" applyFill="1" applyBorder="1" applyAlignment="1">
      <alignment horizontal="right" vertical="center"/>
    </xf>
    <xf numFmtId="4" fontId="106" fillId="0" borderId="11" xfId="0" applyNumberFormat="1" applyFont="1" applyFill="1" applyBorder="1" applyAlignment="1">
      <alignment horizontal="right" vertical="center"/>
    </xf>
    <xf numFmtId="4" fontId="110" fillId="0" borderId="11" xfId="0" applyNumberFormat="1" applyFont="1" applyFill="1" applyBorder="1" applyAlignment="1">
      <alignment vertical="center"/>
    </xf>
    <xf numFmtId="4" fontId="106" fillId="0" borderId="17" xfId="0" applyNumberFormat="1" applyFont="1" applyFill="1" applyBorder="1" applyAlignment="1">
      <alignment vertical="center"/>
    </xf>
    <xf numFmtId="4" fontId="110" fillId="0" borderId="0" xfId="0" applyNumberFormat="1" applyFont="1" applyFill="1" applyBorder="1" applyAlignment="1">
      <alignment horizontal="right" vertical="center" indent="1"/>
    </xf>
    <xf numFmtId="4" fontId="111" fillId="0" borderId="0" xfId="0" applyNumberFormat="1" applyFont="1" applyFill="1" applyAlignment="1">
      <alignment vertical="center"/>
    </xf>
    <xf numFmtId="4" fontId="112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113" fillId="39" borderId="22" xfId="0" applyFont="1" applyFill="1" applyBorder="1" applyAlignment="1">
      <alignment horizontal="center" vertical="center"/>
    </xf>
    <xf numFmtId="4" fontId="113" fillId="39" borderId="23" xfId="0" applyNumberFormat="1" applyFont="1" applyFill="1" applyBorder="1" applyAlignment="1">
      <alignment horizontal="center" vertical="center" wrapText="1"/>
    </xf>
    <xf numFmtId="4" fontId="113" fillId="39" borderId="22" xfId="0" applyNumberFormat="1" applyFont="1" applyFill="1" applyBorder="1" applyAlignment="1">
      <alignment horizontal="center" vertical="center" wrapText="1"/>
    </xf>
    <xf numFmtId="4" fontId="113" fillId="39" borderId="2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indent="1"/>
    </xf>
    <xf numFmtId="4" fontId="22" fillId="0" borderId="12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indent="1"/>
    </xf>
    <xf numFmtId="4" fontId="22" fillId="0" borderId="11" xfId="0" applyNumberFormat="1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>
      <alignment horizontal="right" vertical="center"/>
    </xf>
    <xf numFmtId="0" fontId="21" fillId="2" borderId="14" xfId="0" applyFont="1" applyFill="1" applyBorder="1" applyAlignment="1">
      <alignment horizontal="left" vertical="center"/>
    </xf>
    <xf numFmtId="4" fontId="23" fillId="2" borderId="17" xfId="0" applyNumberFormat="1" applyFont="1" applyFill="1" applyBorder="1" applyAlignment="1">
      <alignment horizontal="right" vertical="center"/>
    </xf>
    <xf numFmtId="0" fontId="21" fillId="35" borderId="14" xfId="0" applyFont="1" applyFill="1" applyBorder="1" applyAlignment="1">
      <alignment horizontal="center" vertical="center"/>
    </xf>
    <xf numFmtId="4" fontId="23" fillId="35" borderId="17" xfId="0" applyNumberFormat="1" applyFont="1" applyFill="1" applyBorder="1" applyAlignment="1">
      <alignment horizontal="right" vertical="center"/>
    </xf>
    <xf numFmtId="4" fontId="23" fillId="35" borderId="11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4" fontId="21" fillId="35" borderId="12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35" borderId="17" xfId="0" applyNumberFormat="1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4" fillId="0" borderId="14" xfId="0" applyFont="1" applyFill="1" applyBorder="1" applyAlignment="1">
      <alignment horizontal="left" vertical="center" indent="1"/>
    </xf>
    <xf numFmtId="4" fontId="116" fillId="35" borderId="17" xfId="0" applyNumberFormat="1" applyFont="1" applyFill="1" applyBorder="1" applyAlignment="1">
      <alignment vertical="center"/>
    </xf>
    <xf numFmtId="4" fontId="24" fillId="0" borderId="17" xfId="0" applyNumberFormat="1" applyFont="1" applyFill="1" applyBorder="1" applyAlignment="1">
      <alignment vertical="center"/>
    </xf>
    <xf numFmtId="0" fontId="117" fillId="0" borderId="14" xfId="0" applyFont="1" applyFill="1" applyBorder="1" applyAlignment="1">
      <alignment horizontal="left" vertical="center" indent="2"/>
    </xf>
    <xf numFmtId="4" fontId="25" fillId="0" borderId="17" xfId="0" applyNumberFormat="1" applyFont="1" applyFill="1" applyBorder="1" applyAlignment="1">
      <alignment vertical="center"/>
    </xf>
    <xf numFmtId="4" fontId="25" fillId="35" borderId="17" xfId="0" applyNumberFormat="1" applyFont="1" applyFill="1" applyBorder="1" applyAlignment="1">
      <alignment vertical="center"/>
    </xf>
    <xf numFmtId="4" fontId="25" fillId="35" borderId="11" xfId="0" applyNumberFormat="1" applyFont="1" applyFill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5" fillId="0" borderId="14" xfId="0" applyFont="1" applyFill="1" applyBorder="1" applyAlignment="1">
      <alignment horizontal="left" vertical="center" indent="2"/>
    </xf>
    <xf numFmtId="4" fontId="23" fillId="0" borderId="17" xfId="0" applyNumberFormat="1" applyFont="1" applyFill="1" applyBorder="1" applyAlignment="1">
      <alignment vertical="center"/>
    </xf>
    <xf numFmtId="4" fontId="23" fillId="35" borderId="17" xfId="0" applyNumberFormat="1" applyFont="1" applyFill="1" applyBorder="1" applyAlignment="1">
      <alignment vertical="center"/>
    </xf>
    <xf numFmtId="4" fontId="23" fillId="35" borderId="11" xfId="0" applyNumberFormat="1" applyFont="1" applyFill="1" applyBorder="1" applyAlignment="1">
      <alignment vertical="center"/>
    </xf>
    <xf numFmtId="4" fontId="118" fillId="35" borderId="17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" fontId="119" fillId="0" borderId="17" xfId="0" applyNumberFormat="1" applyFont="1" applyFill="1" applyBorder="1" applyAlignment="1">
      <alignment vertical="center"/>
    </xf>
    <xf numFmtId="4" fontId="119" fillId="35" borderId="17" xfId="0" applyNumberFormat="1" applyFont="1" applyFill="1" applyBorder="1" applyAlignment="1">
      <alignment vertical="center"/>
    </xf>
    <xf numFmtId="4" fontId="119" fillId="35" borderId="11" xfId="0" applyNumberFormat="1" applyFont="1" applyFill="1" applyBorder="1" applyAlignment="1">
      <alignment vertical="center"/>
    </xf>
    <xf numFmtId="4" fontId="25" fillId="0" borderId="26" xfId="0" applyNumberFormat="1" applyFont="1" applyFill="1" applyBorder="1" applyAlignment="1">
      <alignment vertical="center"/>
    </xf>
    <xf numFmtId="4" fontId="25" fillId="35" borderId="26" xfId="0" applyNumberFormat="1" applyFont="1" applyFill="1" applyBorder="1" applyAlignment="1">
      <alignment vertical="center"/>
    </xf>
    <xf numFmtId="4" fontId="25" fillId="35" borderId="21" xfId="0" applyNumberFormat="1" applyFont="1" applyFill="1" applyBorder="1" applyAlignment="1">
      <alignment vertical="center"/>
    </xf>
    <xf numFmtId="0" fontId="119" fillId="0" borderId="14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left" vertical="center" indent="1"/>
    </xf>
    <xf numFmtId="4" fontId="23" fillId="0" borderId="0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vertical="center"/>
    </xf>
    <xf numFmtId="4" fontId="114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/>
    </xf>
    <xf numFmtId="4" fontId="113" fillId="39" borderId="28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118" fillId="0" borderId="14" xfId="0" applyFont="1" applyFill="1" applyBorder="1" applyAlignment="1">
      <alignment horizontal="left" vertical="center" indent="2"/>
    </xf>
    <xf numFmtId="4" fontId="21" fillId="0" borderId="17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indent="1"/>
    </xf>
    <xf numFmtId="4" fontId="120" fillId="0" borderId="11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3"/>
    </xf>
    <xf numFmtId="4" fontId="25" fillId="0" borderId="0" xfId="0" applyNumberFormat="1" applyFont="1" applyFill="1" applyBorder="1" applyAlignment="1">
      <alignment horizontal="right" vertical="center" indent="1"/>
    </xf>
    <xf numFmtId="4" fontId="120" fillId="0" borderId="0" xfId="0" applyNumberFormat="1" applyFont="1" applyFill="1" applyBorder="1" applyAlignment="1">
      <alignment horizontal="right" vertical="center" indent="1"/>
    </xf>
    <xf numFmtId="4" fontId="23" fillId="0" borderId="0" xfId="0" applyNumberFormat="1" applyFont="1" applyFill="1" applyAlignment="1">
      <alignment horizontal="left" vertical="center"/>
    </xf>
    <xf numFmtId="4" fontId="23" fillId="0" borderId="0" xfId="0" applyNumberFormat="1" applyFont="1" applyFill="1" applyAlignment="1">
      <alignment vertical="center"/>
    </xf>
    <xf numFmtId="4" fontId="11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9425"/>
          <c:w val="0.726"/>
          <c:h val="0.8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43214116"/>
        <c:axId val="53382725"/>
      </c:bar3D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725"/>
        <c:crosses val="autoZero"/>
        <c:auto val="1"/>
        <c:lblOffset val="100"/>
        <c:tickLblSkip val="1"/>
        <c:noMultiLvlLbl val="0"/>
      </c:catAx>
      <c:valAx>
        <c:axId val="53382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214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465"/>
          <c:y val="0.42175"/>
          <c:w val="0.1767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625"/>
          <c:w val="0.737"/>
          <c:h val="0.87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10682478"/>
        <c:axId val="29033439"/>
      </c:bar3D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3439"/>
        <c:crosses val="autoZero"/>
        <c:auto val="1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682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5"/>
          <c:y val="0.405"/>
          <c:w val="0.1697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0.00025</cdr:y>
    </cdr:from>
    <cdr:to>
      <cdr:x>0.54775</cdr:x>
      <cdr:y>0.06975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47800" y="0"/>
          <a:ext cx="838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0.23125</cdr:x>
      <cdr:y>0.0035</cdr:y>
    </cdr:from>
    <cdr:to>
      <cdr:x>0.8395</cdr:x>
      <cdr:y>0.0795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62025" y="9525"/>
          <a:ext cx="2543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-0.00825</cdr:y>
    </cdr:from>
    <cdr:to>
      <cdr:x>0.8045</cdr:x>
      <cdr:y>0.07075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95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379" t="s">
        <v>5</v>
      </c>
      <c r="B1" s="379"/>
      <c r="C1" s="379"/>
      <c r="D1" s="379"/>
      <c r="E1" s="379"/>
      <c r="F1" s="379"/>
      <c r="G1" s="379"/>
    </row>
    <row r="2" spans="1:7" s="1" customFormat="1" ht="15.75">
      <c r="A2" s="380" t="s">
        <v>88</v>
      </c>
      <c r="B2" s="380"/>
      <c r="C2" s="380"/>
      <c r="D2" s="380"/>
      <c r="E2" s="380"/>
      <c r="F2" s="380"/>
      <c r="G2" s="380"/>
    </row>
    <row r="3" spans="1:7" s="1" customFormat="1" ht="15.75">
      <c r="A3" s="379" t="s">
        <v>4</v>
      </c>
      <c r="B3" s="379"/>
      <c r="C3" s="379"/>
      <c r="D3" s="379"/>
      <c r="E3" s="379"/>
      <c r="F3" s="379"/>
      <c r="G3" s="379"/>
    </row>
    <row r="4" spans="1:7" s="1" customFormat="1" ht="15.75">
      <c r="A4" s="379" t="s">
        <v>98</v>
      </c>
      <c r="B4" s="379"/>
      <c r="C4" s="379"/>
      <c r="D4" s="379"/>
      <c r="E4" s="379"/>
      <c r="F4" s="379"/>
      <c r="G4" s="379"/>
    </row>
    <row r="5" spans="1:7" s="1" customFormat="1" ht="16.5" thickBot="1">
      <c r="A5" s="383"/>
      <c r="B5" s="383"/>
      <c r="C5" s="383"/>
      <c r="D5" s="383"/>
      <c r="E5" s="383"/>
      <c r="F5" s="383"/>
      <c r="G5" s="382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379" t="s">
        <v>6</v>
      </c>
      <c r="B16" s="379"/>
      <c r="C16" s="379"/>
      <c r="D16" s="379"/>
      <c r="E16" s="379"/>
      <c r="F16" s="379"/>
      <c r="G16" s="379"/>
    </row>
    <row r="17" spans="1:7" s="1" customFormat="1" ht="6" customHeight="1">
      <c r="A17" s="382"/>
      <c r="B17" s="382"/>
      <c r="C17" s="382"/>
      <c r="D17" s="382"/>
      <c r="E17" s="382"/>
      <c r="F17" s="382"/>
      <c r="G17" s="382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379" t="s">
        <v>7</v>
      </c>
      <c r="B71" s="379"/>
      <c r="C71" s="379"/>
      <c r="D71" s="379"/>
      <c r="E71" s="379"/>
      <c r="F71" s="379"/>
      <c r="G71" s="379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381"/>
      <c r="B121" s="381"/>
      <c r="C121" s="381"/>
      <c r="D121" s="381"/>
      <c r="E121" s="381"/>
      <c r="F121" s="381"/>
      <c r="G121" s="381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381" t="s">
        <v>99</v>
      </c>
      <c r="B123" s="381"/>
      <c r="C123" s="381"/>
      <c r="D123" s="381"/>
      <c r="E123" s="381"/>
      <c r="F123" s="381"/>
      <c r="G123" s="381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</row>
    <row r="2" spans="1:8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</row>
    <row r="3" spans="1:8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</row>
    <row r="4" spans="1:8" s="1" customFormat="1" ht="23.25">
      <c r="A4" s="385" t="s">
        <v>162</v>
      </c>
      <c r="B4" s="385"/>
      <c r="C4" s="385"/>
      <c r="D4" s="385"/>
      <c r="E4" s="385"/>
      <c r="F4" s="385"/>
      <c r="G4" s="385"/>
      <c r="H4" s="385"/>
    </row>
    <row r="5" spans="1:9" s="1" customFormat="1" ht="23.25">
      <c r="A5" s="385"/>
      <c r="B5" s="385"/>
      <c r="C5" s="385"/>
      <c r="D5" s="385"/>
      <c r="E5" s="385"/>
      <c r="F5" s="385"/>
      <c r="G5" s="385"/>
      <c r="H5" s="385"/>
      <c r="I5" s="385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85" t="s">
        <v>6</v>
      </c>
      <c r="B14" s="385"/>
      <c r="C14" s="385"/>
      <c r="D14" s="385"/>
      <c r="E14" s="385"/>
      <c r="F14" s="385"/>
      <c r="G14" s="385"/>
      <c r="H14" s="385"/>
    </row>
    <row r="15" spans="1:8" s="1" customFormat="1" ht="6" customHeight="1">
      <c r="A15" s="384"/>
      <c r="B15" s="384"/>
      <c r="C15" s="384"/>
      <c r="D15" s="384"/>
      <c r="E15" s="384"/>
      <c r="F15" s="384"/>
      <c r="G15" s="384"/>
      <c r="H15" s="384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85" t="s">
        <v>7</v>
      </c>
      <c r="B29" s="385"/>
      <c r="C29" s="385"/>
      <c r="D29" s="385"/>
      <c r="E29" s="385"/>
      <c r="F29" s="385"/>
      <c r="G29" s="385"/>
      <c r="H29" s="385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86"/>
      <c r="B45" s="386"/>
      <c r="C45" s="386"/>
      <c r="D45" s="386"/>
      <c r="E45" s="386"/>
      <c r="F45" s="386"/>
      <c r="G45" s="386"/>
      <c r="H45" s="386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86" t="s">
        <v>158</v>
      </c>
      <c r="B47" s="386"/>
      <c r="C47" s="386"/>
      <c r="D47" s="386"/>
      <c r="E47" s="386"/>
      <c r="F47" s="386"/>
      <c r="G47" s="386"/>
      <c r="H47" s="386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s="1" customFormat="1" ht="23.25">
      <c r="A4" s="385" t="s">
        <v>165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15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86" t="s">
        <v>166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tabSelected="1" zoomScale="90" zoomScaleNormal="90" zoomScaleSheetLayoutView="90" workbookViewId="0" topLeftCell="A4">
      <selection activeCell="A1" sqref="A1:M1"/>
    </sheetView>
  </sheetViews>
  <sheetFormatPr defaultColWidth="11.421875" defaultRowHeight="12.75"/>
  <cols>
    <col min="1" max="1" width="76.7109375" style="355" customWidth="1"/>
    <col min="2" max="2" width="20.8515625" style="376" customWidth="1"/>
    <col min="3" max="3" width="17.57421875" style="376" customWidth="1"/>
    <col min="4" max="4" width="13.421875" style="376" customWidth="1"/>
    <col min="5" max="5" width="22.8515625" style="377" customWidth="1"/>
    <col min="6" max="6" width="19.28125" style="377" customWidth="1"/>
    <col min="7" max="7" width="18.421875" style="377" customWidth="1"/>
    <col min="8" max="8" width="22.57421875" style="377" customWidth="1"/>
    <col min="9" max="9" width="23.8515625" style="377" customWidth="1"/>
    <col min="10" max="10" width="21.57421875" style="378" customWidth="1"/>
    <col min="11" max="11" width="18.421875" style="377" customWidth="1"/>
    <col min="12" max="12" width="20.00390625" style="377" customWidth="1"/>
    <col min="13" max="13" width="20.7109375" style="377" customWidth="1"/>
    <col min="14" max="16" width="11.421875" style="355" customWidth="1"/>
    <col min="17" max="17" width="14.421875" style="355" bestFit="1" customWidth="1"/>
    <col min="18" max="16384" width="11.421875" style="355" customWidth="1"/>
  </cols>
  <sheetData>
    <row r="1" spans="1:13" s="297" customFormat="1" ht="18">
      <c r="A1" s="391" t="s">
        <v>155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s="297" customFormat="1" ht="18">
      <c r="A2" s="393" t="s">
        <v>119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3" s="297" customFormat="1" ht="18">
      <c r="A3" s="391" t="s">
        <v>4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spans="1:13" s="297" customFormat="1" ht="18">
      <c r="A4" s="391" t="s">
        <v>183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</row>
    <row r="5" spans="1:13" s="297" customFormat="1" ht="18.75" thickBot="1">
      <c r="A5" s="298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s="297" customFormat="1" ht="57.75" thickBot="1" thickTop="1">
      <c r="A6" s="300" t="s">
        <v>24</v>
      </c>
      <c r="B6" s="301" t="s">
        <v>10</v>
      </c>
      <c r="C6" s="302" t="s">
        <v>172</v>
      </c>
      <c r="D6" s="302" t="s">
        <v>173</v>
      </c>
      <c r="E6" s="302" t="s">
        <v>11</v>
      </c>
      <c r="F6" s="301" t="s">
        <v>122</v>
      </c>
      <c r="G6" s="301" t="s">
        <v>175</v>
      </c>
      <c r="H6" s="301" t="s">
        <v>168</v>
      </c>
      <c r="I6" s="303" t="s">
        <v>169</v>
      </c>
      <c r="J6" s="303" t="s">
        <v>177</v>
      </c>
      <c r="K6" s="303" t="s">
        <v>170</v>
      </c>
      <c r="L6" s="303" t="s">
        <v>157</v>
      </c>
      <c r="M6" s="303" t="s">
        <v>171</v>
      </c>
    </row>
    <row r="7" spans="1:13" s="297" customFormat="1" ht="19.5" thickTop="1">
      <c r="A7" s="304" t="s">
        <v>2</v>
      </c>
      <c r="B7" s="305">
        <f aca="true" t="shared" si="0" ref="B7:L7">B9+B11</f>
        <v>11647934</v>
      </c>
      <c r="C7" s="305">
        <f t="shared" si="0"/>
        <v>0</v>
      </c>
      <c r="D7" s="305">
        <f t="shared" si="0"/>
        <v>0</v>
      </c>
      <c r="E7" s="305">
        <f t="shared" si="0"/>
        <v>12548148</v>
      </c>
      <c r="F7" s="305">
        <f t="shared" si="0"/>
        <v>9927044</v>
      </c>
      <c r="G7" s="305">
        <f t="shared" si="0"/>
        <v>476674.07</v>
      </c>
      <c r="H7" s="305">
        <f t="shared" si="0"/>
        <v>6103653.77</v>
      </c>
      <c r="I7" s="305">
        <f>I9+I11</f>
        <v>3823390.23</v>
      </c>
      <c r="J7" s="305">
        <f>J9+J11</f>
        <v>6444494.23</v>
      </c>
      <c r="K7" s="305">
        <f>K9+K11</f>
        <v>2621104</v>
      </c>
      <c r="L7" s="305">
        <f t="shared" si="0"/>
        <v>3453595.07</v>
      </c>
      <c r="M7" s="305">
        <f>M9+M11</f>
        <v>2650058.7</v>
      </c>
    </row>
    <row r="8" spans="1:13" s="297" customFormat="1" ht="7.5" customHeight="1">
      <c r="A8" s="306"/>
      <c r="B8" s="307"/>
      <c r="C8" s="308"/>
      <c r="D8" s="308"/>
      <c r="E8" s="309"/>
      <c r="F8" s="309"/>
      <c r="G8" s="309"/>
      <c r="H8" s="309"/>
      <c r="I8" s="309"/>
      <c r="J8" s="309"/>
      <c r="K8" s="309"/>
      <c r="L8" s="309"/>
      <c r="M8" s="309"/>
    </row>
    <row r="9" spans="1:13" s="297" customFormat="1" ht="18">
      <c r="A9" s="310" t="s">
        <v>8</v>
      </c>
      <c r="B9" s="311">
        <f aca="true" t="shared" si="1" ref="B9:L9">+B17</f>
        <v>7947834</v>
      </c>
      <c r="C9" s="311">
        <f t="shared" si="1"/>
        <v>0</v>
      </c>
      <c r="D9" s="311">
        <f t="shared" si="1"/>
        <v>0</v>
      </c>
      <c r="E9" s="311">
        <f t="shared" si="1"/>
        <v>8848048</v>
      </c>
      <c r="F9" s="311">
        <f t="shared" si="1"/>
        <v>6646964</v>
      </c>
      <c r="G9" s="311">
        <f t="shared" si="1"/>
        <v>476674.07</v>
      </c>
      <c r="H9" s="311">
        <f t="shared" si="1"/>
        <v>4300032.91</v>
      </c>
      <c r="I9" s="311">
        <f t="shared" si="1"/>
        <v>2346931.09</v>
      </c>
      <c r="J9" s="311">
        <f t="shared" si="1"/>
        <v>4548015.09</v>
      </c>
      <c r="K9" s="311">
        <f t="shared" si="1"/>
        <v>2201084</v>
      </c>
      <c r="L9" s="311">
        <f t="shared" si="1"/>
        <v>2626174.63</v>
      </c>
      <c r="M9" s="311">
        <f>+M17</f>
        <v>1673858.28</v>
      </c>
    </row>
    <row r="10" spans="1:13" s="297" customFormat="1" ht="15" customHeight="1">
      <c r="A10" s="312"/>
      <c r="B10" s="313"/>
      <c r="C10" s="313"/>
      <c r="D10" s="313"/>
      <c r="E10" s="313"/>
      <c r="F10" s="313"/>
      <c r="G10" s="313"/>
      <c r="H10" s="313"/>
      <c r="I10" s="314"/>
      <c r="J10" s="314"/>
      <c r="K10" s="314"/>
      <c r="L10" s="314"/>
      <c r="M10" s="314"/>
    </row>
    <row r="11" spans="1:13" s="297" customFormat="1" ht="18">
      <c r="A11" s="310" t="s">
        <v>9</v>
      </c>
      <c r="B11" s="311">
        <f aca="true" t="shared" si="2" ref="B11:L11">+B32</f>
        <v>3700100</v>
      </c>
      <c r="C11" s="311">
        <f t="shared" si="2"/>
        <v>0</v>
      </c>
      <c r="D11" s="311">
        <f t="shared" si="2"/>
        <v>0</v>
      </c>
      <c r="E11" s="311">
        <f t="shared" si="2"/>
        <v>3700100</v>
      </c>
      <c r="F11" s="311">
        <f t="shared" si="2"/>
        <v>3280080</v>
      </c>
      <c r="G11" s="311">
        <f t="shared" si="2"/>
        <v>0</v>
      </c>
      <c r="H11" s="311">
        <f t="shared" si="2"/>
        <v>1803620.8599999999</v>
      </c>
      <c r="I11" s="311">
        <f t="shared" si="2"/>
        <v>1476459.1400000001</v>
      </c>
      <c r="J11" s="311">
        <f t="shared" si="2"/>
        <v>1896479.1400000001</v>
      </c>
      <c r="K11" s="311">
        <f t="shared" si="2"/>
        <v>420020</v>
      </c>
      <c r="L11" s="311">
        <f t="shared" si="2"/>
        <v>827420.44</v>
      </c>
      <c r="M11" s="311">
        <f>+M32</f>
        <v>976200.4199999999</v>
      </c>
    </row>
    <row r="12" spans="1:13" s="297" customFormat="1" ht="6" customHeight="1">
      <c r="A12" s="315"/>
      <c r="B12" s="316"/>
      <c r="C12" s="316"/>
      <c r="D12" s="316"/>
      <c r="E12" s="315"/>
      <c r="F12" s="315"/>
      <c r="G12" s="315"/>
      <c r="H12" s="315"/>
      <c r="I12" s="317"/>
      <c r="J12" s="318"/>
      <c r="K12" s="317"/>
      <c r="L12" s="317"/>
      <c r="M12" s="317"/>
    </row>
    <row r="13" spans="1:13" s="297" customFormat="1" ht="18">
      <c r="A13" s="391" t="s">
        <v>163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</row>
    <row r="14" spans="1:13" s="297" customFormat="1" ht="6" customHeight="1">
      <c r="A14" s="394"/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</row>
    <row r="15" spans="1:13" s="297" customFormat="1" ht="6" customHeight="1" thickBot="1">
      <c r="A15" s="319"/>
      <c r="B15" s="319"/>
      <c r="C15" s="319"/>
      <c r="D15" s="319"/>
      <c r="E15" s="319"/>
      <c r="F15" s="319"/>
      <c r="G15" s="319"/>
      <c r="H15" s="320"/>
      <c r="I15" s="320"/>
      <c r="J15" s="321"/>
      <c r="K15" s="320"/>
      <c r="L15" s="320"/>
      <c r="M15" s="320"/>
    </row>
    <row r="16" spans="1:13" s="297" customFormat="1" ht="39" thickBot="1" thickTop="1">
      <c r="A16" s="300" t="s">
        <v>24</v>
      </c>
      <c r="B16" s="301" t="s">
        <v>10</v>
      </c>
      <c r="C16" s="302" t="s">
        <v>172</v>
      </c>
      <c r="D16" s="302" t="s">
        <v>173</v>
      </c>
      <c r="E16" s="302" t="s">
        <v>11</v>
      </c>
      <c r="F16" s="301" t="s">
        <v>122</v>
      </c>
      <c r="G16" s="301" t="s">
        <v>167</v>
      </c>
      <c r="H16" s="301" t="s">
        <v>168</v>
      </c>
      <c r="I16" s="303" t="s">
        <v>169</v>
      </c>
      <c r="J16" s="303" t="s">
        <v>177</v>
      </c>
      <c r="K16" s="303" t="s">
        <v>170</v>
      </c>
      <c r="L16" s="303" t="s">
        <v>157</v>
      </c>
      <c r="M16" s="303" t="s">
        <v>171</v>
      </c>
    </row>
    <row r="17" spans="1:17" s="297" customFormat="1" ht="19.5" thickTop="1">
      <c r="A17" s="304" t="s">
        <v>13</v>
      </c>
      <c r="B17" s="322">
        <f aca="true" t="shared" si="3" ref="B17:L17">B18+B22</f>
        <v>7947834</v>
      </c>
      <c r="C17" s="322">
        <f t="shared" si="3"/>
        <v>0</v>
      </c>
      <c r="D17" s="322">
        <f t="shared" si="3"/>
        <v>0</v>
      </c>
      <c r="E17" s="322">
        <f t="shared" si="3"/>
        <v>8848048</v>
      </c>
      <c r="F17" s="322">
        <f t="shared" si="3"/>
        <v>6646964</v>
      </c>
      <c r="G17" s="322">
        <f t="shared" si="3"/>
        <v>476674.07</v>
      </c>
      <c r="H17" s="322">
        <f t="shared" si="3"/>
        <v>4300032.91</v>
      </c>
      <c r="I17" s="322">
        <f t="shared" si="3"/>
        <v>2346931.09</v>
      </c>
      <c r="J17" s="322">
        <f t="shared" si="3"/>
        <v>4548015.09</v>
      </c>
      <c r="K17" s="322">
        <f t="shared" si="3"/>
        <v>2201084</v>
      </c>
      <c r="L17" s="322">
        <f t="shared" si="3"/>
        <v>2626174.63</v>
      </c>
      <c r="M17" s="322">
        <f>M18+M22</f>
        <v>1673858.28</v>
      </c>
      <c r="Q17" s="323"/>
    </row>
    <row r="18" spans="1:27" s="328" customFormat="1" ht="18">
      <c r="A18" s="324" t="s">
        <v>33</v>
      </c>
      <c r="B18" s="325">
        <f>+B19</f>
        <v>4463200</v>
      </c>
      <c r="C18" s="325">
        <f>+C19</f>
        <v>0</v>
      </c>
      <c r="D18" s="325">
        <f>+D19</f>
        <v>0</v>
      </c>
      <c r="E18" s="326">
        <f>+E20</f>
        <v>4734405</v>
      </c>
      <c r="F18" s="326">
        <f>+F20</f>
        <v>3471715</v>
      </c>
      <c r="G18" s="326">
        <f>+G20</f>
        <v>476674.07</v>
      </c>
      <c r="H18" s="326">
        <f aca="true" t="shared" si="4" ref="H18:M18">H20</f>
        <v>2451797.77</v>
      </c>
      <c r="I18" s="326">
        <f t="shared" si="4"/>
        <v>1019917.23</v>
      </c>
      <c r="J18" s="326">
        <f t="shared" si="4"/>
        <v>2282607.23</v>
      </c>
      <c r="K18" s="326">
        <f t="shared" si="4"/>
        <v>1262690</v>
      </c>
      <c r="L18" s="326">
        <f t="shared" si="4"/>
        <v>1638971.79</v>
      </c>
      <c r="M18" s="326">
        <f t="shared" si="4"/>
        <v>812825.98</v>
      </c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</row>
    <row r="19" spans="1:27" s="328" customFormat="1" ht="18">
      <c r="A19" s="329" t="s">
        <v>3</v>
      </c>
      <c r="B19" s="330">
        <f>SUM(B20:B20)</f>
        <v>4463200</v>
      </c>
      <c r="C19" s="330">
        <f>SUM(C20:C20)</f>
        <v>0</v>
      </c>
      <c r="D19" s="330">
        <f>SUM(D20:D20)</f>
        <v>0</v>
      </c>
      <c r="E19" s="331">
        <f aca="true" t="shared" si="5" ref="E19:M19">SUM(E20)</f>
        <v>4734405</v>
      </c>
      <c r="F19" s="331">
        <f t="shared" si="5"/>
        <v>3471715</v>
      </c>
      <c r="G19" s="331">
        <f t="shared" si="5"/>
        <v>476674.07</v>
      </c>
      <c r="H19" s="331">
        <f t="shared" si="5"/>
        <v>2451797.77</v>
      </c>
      <c r="I19" s="331">
        <f t="shared" si="5"/>
        <v>1019917.23</v>
      </c>
      <c r="J19" s="331">
        <f t="shared" si="5"/>
        <v>2282607.23</v>
      </c>
      <c r="K19" s="331">
        <f t="shared" si="5"/>
        <v>1262690</v>
      </c>
      <c r="L19" s="331">
        <f t="shared" si="5"/>
        <v>1638971.79</v>
      </c>
      <c r="M19" s="331">
        <f t="shared" si="5"/>
        <v>812825.98</v>
      </c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</row>
    <row r="20" spans="1:27" s="337" customFormat="1" ht="18.75">
      <c r="A20" s="332" t="s">
        <v>34</v>
      </c>
      <c r="B20" s="333">
        <v>4463200</v>
      </c>
      <c r="C20" s="333">
        <v>0</v>
      </c>
      <c r="D20" s="333">
        <v>0</v>
      </c>
      <c r="E20" s="334">
        <v>4734405</v>
      </c>
      <c r="F20" s="334">
        <v>3471715</v>
      </c>
      <c r="G20" s="334">
        <v>476674.07</v>
      </c>
      <c r="H20" s="334">
        <v>2451797.77</v>
      </c>
      <c r="I20" s="335">
        <v>1019917.23</v>
      </c>
      <c r="J20" s="335">
        <f>SUM(I20+K20)</f>
        <v>2282607.23</v>
      </c>
      <c r="K20" s="335">
        <v>1262690</v>
      </c>
      <c r="L20" s="335">
        <v>1638971.79</v>
      </c>
      <c r="M20" s="335">
        <v>812825.98</v>
      </c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</row>
    <row r="21" spans="1:27" s="337" customFormat="1" ht="15" customHeight="1">
      <c r="A21" s="338"/>
      <c r="B21" s="339"/>
      <c r="C21" s="339"/>
      <c r="D21" s="339"/>
      <c r="E21" s="340"/>
      <c r="F21" s="340"/>
      <c r="G21" s="340"/>
      <c r="H21" s="340"/>
      <c r="I21" s="341"/>
      <c r="J21" s="341"/>
      <c r="K21" s="341"/>
      <c r="L21" s="341"/>
      <c r="M21" s="341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</row>
    <row r="22" spans="1:27" s="328" customFormat="1" ht="18">
      <c r="A22" s="324" t="s">
        <v>102</v>
      </c>
      <c r="B22" s="342">
        <f aca="true" t="shared" si="6" ref="B22:L22">B23+B24+B25+B26</f>
        <v>3484634</v>
      </c>
      <c r="C22" s="342">
        <f t="shared" si="6"/>
        <v>0</v>
      </c>
      <c r="D22" s="342">
        <f t="shared" si="6"/>
        <v>0</v>
      </c>
      <c r="E22" s="342">
        <f t="shared" si="6"/>
        <v>4113643</v>
      </c>
      <c r="F22" s="342">
        <f t="shared" si="6"/>
        <v>3175249</v>
      </c>
      <c r="G22" s="342">
        <f t="shared" si="6"/>
        <v>0</v>
      </c>
      <c r="H22" s="326">
        <f t="shared" si="6"/>
        <v>1848235.14</v>
      </c>
      <c r="I22" s="342">
        <f t="shared" si="6"/>
        <v>1327013.86</v>
      </c>
      <c r="J22" s="326">
        <f t="shared" si="6"/>
        <v>2265407.86</v>
      </c>
      <c r="K22" s="342">
        <f t="shared" si="6"/>
        <v>938394</v>
      </c>
      <c r="L22" s="342">
        <f t="shared" si="6"/>
        <v>987202.8400000001</v>
      </c>
      <c r="M22" s="342">
        <f>M23+M24+M25+M26</f>
        <v>861032.3</v>
      </c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</row>
    <row r="23" spans="1:27" s="328" customFormat="1" ht="18">
      <c r="A23" s="343" t="s">
        <v>103</v>
      </c>
      <c r="B23" s="344">
        <v>2707484</v>
      </c>
      <c r="C23" s="344">
        <v>0</v>
      </c>
      <c r="D23" s="344">
        <v>0</v>
      </c>
      <c r="E23" s="345">
        <v>2879507</v>
      </c>
      <c r="F23" s="345">
        <v>2113565</v>
      </c>
      <c r="G23" s="345">
        <v>0</v>
      </c>
      <c r="H23" s="340">
        <v>1458649.48</v>
      </c>
      <c r="I23" s="346">
        <v>654915.52</v>
      </c>
      <c r="J23" s="341">
        <f>SUM(I23+K23)</f>
        <v>1420857.52</v>
      </c>
      <c r="K23" s="346">
        <v>765942</v>
      </c>
      <c r="L23" s="346">
        <v>824790.06</v>
      </c>
      <c r="M23" s="346">
        <v>633859.42</v>
      </c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</row>
    <row r="24" spans="1:27" s="328" customFormat="1" ht="18">
      <c r="A24" s="343" t="s">
        <v>104</v>
      </c>
      <c r="B24" s="339">
        <v>182830</v>
      </c>
      <c r="C24" s="339">
        <v>0</v>
      </c>
      <c r="D24" s="339">
        <v>0</v>
      </c>
      <c r="E24" s="340">
        <v>350526</v>
      </c>
      <c r="F24" s="340">
        <v>305342</v>
      </c>
      <c r="G24" s="340">
        <v>0</v>
      </c>
      <c r="H24" s="340">
        <v>104886.22</v>
      </c>
      <c r="I24" s="341">
        <v>200455.78</v>
      </c>
      <c r="J24" s="341">
        <f>SUM(I24+K24)</f>
        <v>245639.78</v>
      </c>
      <c r="K24" s="341">
        <v>45184</v>
      </c>
      <c r="L24" s="341">
        <v>52054.5</v>
      </c>
      <c r="M24" s="341">
        <v>52831.72</v>
      </c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</row>
    <row r="25" spans="1:27" s="337" customFormat="1" ht="18.75">
      <c r="A25" s="343" t="s">
        <v>105</v>
      </c>
      <c r="B25" s="347">
        <v>320954</v>
      </c>
      <c r="C25" s="347">
        <v>0</v>
      </c>
      <c r="D25" s="347">
        <v>0</v>
      </c>
      <c r="E25" s="334">
        <v>499703</v>
      </c>
      <c r="F25" s="334">
        <v>402553</v>
      </c>
      <c r="G25" s="348">
        <v>0</v>
      </c>
      <c r="H25" s="348">
        <v>136170.5</v>
      </c>
      <c r="I25" s="349">
        <v>266382.5</v>
      </c>
      <c r="J25" s="341">
        <f>SUM(I25+K25)</f>
        <v>363532.5</v>
      </c>
      <c r="K25" s="349">
        <v>97150</v>
      </c>
      <c r="L25" s="349">
        <v>69807.84</v>
      </c>
      <c r="M25" s="349">
        <v>66362.66</v>
      </c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</row>
    <row r="26" spans="1:27" s="337" customFormat="1" ht="18.75">
      <c r="A26" s="350" t="s">
        <v>106</v>
      </c>
      <c r="B26" s="333">
        <v>273366</v>
      </c>
      <c r="C26" s="333">
        <v>0</v>
      </c>
      <c r="D26" s="333">
        <v>0</v>
      </c>
      <c r="E26" s="334">
        <v>383907</v>
      </c>
      <c r="F26" s="334">
        <v>353789</v>
      </c>
      <c r="G26" s="334">
        <v>0</v>
      </c>
      <c r="H26" s="334">
        <v>148528.94</v>
      </c>
      <c r="I26" s="335">
        <v>205260.06</v>
      </c>
      <c r="J26" s="341">
        <f>SUM(I26+K26)</f>
        <v>235378.06</v>
      </c>
      <c r="K26" s="335">
        <v>30118</v>
      </c>
      <c r="L26" s="335">
        <v>40550.44</v>
      </c>
      <c r="M26" s="335">
        <v>107978.5</v>
      </c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</row>
    <row r="27" spans="1:27" ht="6" customHeight="1">
      <c r="A27" s="351"/>
      <c r="B27" s="352"/>
      <c r="C27" s="352"/>
      <c r="D27" s="352"/>
      <c r="E27" s="353"/>
      <c r="F27" s="353"/>
      <c r="G27" s="353"/>
      <c r="H27" s="353"/>
      <c r="I27" s="353"/>
      <c r="J27" s="354"/>
      <c r="K27" s="353"/>
      <c r="L27" s="353"/>
      <c r="M27" s="353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</row>
    <row r="28" spans="1:13" ht="28.5" customHeight="1">
      <c r="A28" s="391" t="s">
        <v>7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</row>
    <row r="29" spans="2:13" ht="6" customHeight="1">
      <c r="B29" s="356"/>
      <c r="C29" s="356"/>
      <c r="D29" s="356"/>
      <c r="E29" s="355"/>
      <c r="F29" s="355"/>
      <c r="G29" s="355"/>
      <c r="H29" s="355"/>
      <c r="I29" s="355"/>
      <c r="J29" s="357"/>
      <c r="K29" s="355"/>
      <c r="L29" s="355"/>
      <c r="M29" s="355"/>
    </row>
    <row r="30" spans="2:13" ht="6" customHeight="1" thickBot="1">
      <c r="B30" s="356"/>
      <c r="C30" s="356"/>
      <c r="D30" s="356"/>
      <c r="E30" s="355"/>
      <c r="F30" s="355"/>
      <c r="G30" s="355"/>
      <c r="H30" s="355"/>
      <c r="I30" s="355"/>
      <c r="J30" s="357"/>
      <c r="K30" s="355"/>
      <c r="L30" s="355"/>
      <c r="M30" s="355"/>
    </row>
    <row r="31" spans="1:13" ht="39" thickBot="1" thickTop="1">
      <c r="A31" s="300" t="s">
        <v>0</v>
      </c>
      <c r="B31" s="358" t="s">
        <v>10</v>
      </c>
      <c r="C31" s="302" t="s">
        <v>172</v>
      </c>
      <c r="D31" s="302" t="s">
        <v>173</v>
      </c>
      <c r="E31" s="301" t="s">
        <v>11</v>
      </c>
      <c r="F31" s="301" t="s">
        <v>122</v>
      </c>
      <c r="G31" s="301" t="s">
        <v>167</v>
      </c>
      <c r="H31" s="301" t="s">
        <v>168</v>
      </c>
      <c r="I31" s="303" t="s">
        <v>169</v>
      </c>
      <c r="J31" s="303" t="s">
        <v>177</v>
      </c>
      <c r="K31" s="303" t="s">
        <v>170</v>
      </c>
      <c r="L31" s="303" t="s">
        <v>157</v>
      </c>
      <c r="M31" s="303" t="s">
        <v>171</v>
      </c>
    </row>
    <row r="32" spans="1:13" ht="19.5" thickTop="1">
      <c r="A32" s="359" t="s">
        <v>14</v>
      </c>
      <c r="B32" s="360">
        <f aca="true" t="shared" si="7" ref="B32:L32">B35+B41</f>
        <v>3700100</v>
      </c>
      <c r="C32" s="360">
        <f t="shared" si="7"/>
        <v>0</v>
      </c>
      <c r="D32" s="361">
        <f t="shared" si="7"/>
        <v>0</v>
      </c>
      <c r="E32" s="361">
        <f t="shared" si="7"/>
        <v>3700100</v>
      </c>
      <c r="F32" s="361">
        <f t="shared" si="7"/>
        <v>3280080</v>
      </c>
      <c r="G32" s="361">
        <f t="shared" si="7"/>
        <v>0</v>
      </c>
      <c r="H32" s="361">
        <f t="shared" si="7"/>
        <v>1803620.8599999999</v>
      </c>
      <c r="I32" s="361">
        <f t="shared" si="7"/>
        <v>1476459.1400000001</v>
      </c>
      <c r="J32" s="361">
        <f t="shared" si="7"/>
        <v>1896479.1400000001</v>
      </c>
      <c r="K32" s="361">
        <f t="shared" si="7"/>
        <v>420020</v>
      </c>
      <c r="L32" s="361">
        <f t="shared" si="7"/>
        <v>827420.44</v>
      </c>
      <c r="M32" s="361">
        <f>M35+M41</f>
        <v>976200.4199999999</v>
      </c>
    </row>
    <row r="33" spans="1:13" ht="7.5" customHeight="1">
      <c r="A33" s="362"/>
      <c r="B33" s="363"/>
      <c r="C33" s="363"/>
      <c r="D33" s="363"/>
      <c r="E33" s="364"/>
      <c r="F33" s="364"/>
      <c r="G33" s="364"/>
      <c r="H33" s="364"/>
      <c r="I33" s="363"/>
      <c r="J33" s="363"/>
      <c r="K33" s="363"/>
      <c r="L33" s="363"/>
      <c r="M33" s="363"/>
    </row>
    <row r="34" spans="1:13" ht="7.5" customHeight="1">
      <c r="A34" s="365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</row>
    <row r="35" spans="1:13" ht="18">
      <c r="A35" s="366" t="s">
        <v>107</v>
      </c>
      <c r="B35" s="367">
        <f aca="true" t="shared" si="8" ref="B35:L35">SUM(B36:B39)</f>
        <v>3486500</v>
      </c>
      <c r="C35" s="368">
        <f t="shared" si="8"/>
        <v>0</v>
      </c>
      <c r="D35" s="368">
        <f t="shared" si="8"/>
        <v>0</v>
      </c>
      <c r="E35" s="368">
        <f t="shared" si="8"/>
        <v>3492939</v>
      </c>
      <c r="F35" s="368">
        <f t="shared" si="8"/>
        <v>3080779</v>
      </c>
      <c r="G35" s="368">
        <f t="shared" si="8"/>
        <v>0</v>
      </c>
      <c r="H35" s="368">
        <f t="shared" si="8"/>
        <v>1662318.3399999999</v>
      </c>
      <c r="I35" s="368">
        <f t="shared" si="8"/>
        <v>1418460.6600000001</v>
      </c>
      <c r="J35" s="368">
        <f t="shared" si="8"/>
        <v>1830620.6600000001</v>
      </c>
      <c r="K35" s="368">
        <f t="shared" si="8"/>
        <v>412160</v>
      </c>
      <c r="L35" s="368">
        <f t="shared" si="8"/>
        <v>755648.9199999999</v>
      </c>
      <c r="M35" s="368">
        <f>SUM(M36:M39)</f>
        <v>906669.4199999999</v>
      </c>
    </row>
    <row r="36" spans="1:13" ht="18.75">
      <c r="A36" s="332" t="s">
        <v>108</v>
      </c>
      <c r="B36" s="333">
        <v>1035016</v>
      </c>
      <c r="C36" s="369">
        <v>0</v>
      </c>
      <c r="D36" s="369">
        <v>0</v>
      </c>
      <c r="E36" s="369">
        <v>715377</v>
      </c>
      <c r="F36" s="333">
        <v>548001</v>
      </c>
      <c r="G36" s="333"/>
      <c r="H36" s="333">
        <v>356753.34</v>
      </c>
      <c r="I36" s="370">
        <v>191247.66</v>
      </c>
      <c r="J36" s="370">
        <f>I36+K36</f>
        <v>358623.66000000003</v>
      </c>
      <c r="K36" s="370">
        <v>167376</v>
      </c>
      <c r="L36" s="370">
        <v>212196.19</v>
      </c>
      <c r="M36" s="335">
        <v>144557.15</v>
      </c>
    </row>
    <row r="37" spans="1:13" ht="18.75">
      <c r="A37" s="332" t="s">
        <v>110</v>
      </c>
      <c r="B37" s="333">
        <v>411984</v>
      </c>
      <c r="C37" s="369">
        <v>0</v>
      </c>
      <c r="D37" s="369">
        <v>0</v>
      </c>
      <c r="E37" s="369">
        <v>740063</v>
      </c>
      <c r="F37" s="333">
        <v>725445</v>
      </c>
      <c r="G37" s="333"/>
      <c r="H37" s="333">
        <v>422116.61</v>
      </c>
      <c r="I37" s="370">
        <v>303328.39</v>
      </c>
      <c r="J37" s="370">
        <f>I37+K37</f>
        <v>317946.39</v>
      </c>
      <c r="K37" s="370">
        <v>14618</v>
      </c>
      <c r="L37" s="370">
        <v>201070.59</v>
      </c>
      <c r="M37" s="335">
        <v>221046.02</v>
      </c>
    </row>
    <row r="38" spans="1:13" ht="18.75">
      <c r="A38" s="332" t="s">
        <v>139</v>
      </c>
      <c r="B38" s="333">
        <v>539500</v>
      </c>
      <c r="C38" s="333">
        <v>0</v>
      </c>
      <c r="D38" s="333">
        <v>0</v>
      </c>
      <c r="E38" s="333">
        <v>738166</v>
      </c>
      <c r="F38" s="333">
        <v>709372</v>
      </c>
      <c r="G38" s="333"/>
      <c r="H38" s="333">
        <v>514651.35</v>
      </c>
      <c r="I38" s="370">
        <v>194720.65</v>
      </c>
      <c r="J38" s="370">
        <f>I38+K38</f>
        <v>223514.65</v>
      </c>
      <c r="K38" s="370">
        <v>28794</v>
      </c>
      <c r="L38" s="370">
        <v>191094.33</v>
      </c>
      <c r="M38" s="335">
        <v>323557.02</v>
      </c>
    </row>
    <row r="39" spans="1:13" ht="18.75">
      <c r="A39" s="332" t="s">
        <v>141</v>
      </c>
      <c r="B39" s="333">
        <v>1500000</v>
      </c>
      <c r="C39" s="333">
        <v>0</v>
      </c>
      <c r="D39" s="333">
        <v>0</v>
      </c>
      <c r="E39" s="333">
        <v>1299333</v>
      </c>
      <c r="F39" s="333">
        <v>1097961</v>
      </c>
      <c r="G39" s="333"/>
      <c r="H39" s="333">
        <v>368797.04</v>
      </c>
      <c r="I39" s="370">
        <v>729163.96</v>
      </c>
      <c r="J39" s="370">
        <f>I39+K39</f>
        <v>930535.96</v>
      </c>
      <c r="K39" s="370">
        <v>201372</v>
      </c>
      <c r="L39" s="370">
        <v>151287.81</v>
      </c>
      <c r="M39" s="335">
        <v>217509.23</v>
      </c>
    </row>
    <row r="40" spans="1:13" ht="15" customHeight="1">
      <c r="A40" s="332"/>
      <c r="B40" s="333"/>
      <c r="C40" s="333"/>
      <c r="D40" s="333"/>
      <c r="E40" s="333"/>
      <c r="F40" s="333"/>
      <c r="G40" s="333"/>
      <c r="H40" s="333"/>
      <c r="I40" s="370"/>
      <c r="J40" s="370"/>
      <c r="K40" s="370"/>
      <c r="L40" s="370"/>
      <c r="M40" s="335"/>
    </row>
    <row r="41" spans="1:13" ht="18">
      <c r="A41" s="371" t="s">
        <v>115</v>
      </c>
      <c r="B41" s="325">
        <f aca="true" t="shared" si="9" ref="B41:M41">SUM(B42)</f>
        <v>213600</v>
      </c>
      <c r="C41" s="325">
        <f t="shared" si="9"/>
        <v>0</v>
      </c>
      <c r="D41" s="325"/>
      <c r="E41" s="325">
        <f t="shared" si="9"/>
        <v>207161</v>
      </c>
      <c r="F41" s="325">
        <f t="shared" si="9"/>
        <v>199301</v>
      </c>
      <c r="G41" s="325">
        <f t="shared" si="9"/>
        <v>0</v>
      </c>
      <c r="H41" s="325">
        <f t="shared" si="9"/>
        <v>141302.52</v>
      </c>
      <c r="I41" s="325">
        <f t="shared" si="9"/>
        <v>57998.48</v>
      </c>
      <c r="J41" s="325">
        <f t="shared" si="9"/>
        <v>65858.48000000001</v>
      </c>
      <c r="K41" s="325">
        <f t="shared" si="9"/>
        <v>7860</v>
      </c>
      <c r="L41" s="325">
        <f t="shared" si="9"/>
        <v>71771.52</v>
      </c>
      <c r="M41" s="326">
        <f t="shared" si="9"/>
        <v>69531</v>
      </c>
    </row>
    <row r="42" spans="1:13" ht="18.75">
      <c r="A42" s="332" t="s">
        <v>111</v>
      </c>
      <c r="B42" s="333">
        <v>213600</v>
      </c>
      <c r="C42" s="369">
        <v>0</v>
      </c>
      <c r="D42" s="369">
        <v>0</v>
      </c>
      <c r="E42" s="369">
        <v>207161</v>
      </c>
      <c r="F42" s="333">
        <v>199301</v>
      </c>
      <c r="G42" s="333"/>
      <c r="H42" s="333">
        <v>141302.52</v>
      </c>
      <c r="I42" s="370">
        <v>57998.48</v>
      </c>
      <c r="J42" s="370">
        <f>I42+K42</f>
        <v>65858.48000000001</v>
      </c>
      <c r="K42" s="370">
        <v>7860</v>
      </c>
      <c r="L42" s="370">
        <v>71771.52</v>
      </c>
      <c r="M42" s="335">
        <v>69531</v>
      </c>
    </row>
    <row r="43" spans="1:13" ht="18.75">
      <c r="A43" s="332"/>
      <c r="B43" s="333"/>
      <c r="C43" s="369"/>
      <c r="D43" s="369"/>
      <c r="E43" s="369"/>
      <c r="F43" s="333"/>
      <c r="G43" s="333"/>
      <c r="H43" s="333"/>
      <c r="I43" s="370"/>
      <c r="J43" s="372"/>
      <c r="K43" s="370"/>
      <c r="L43" s="370"/>
      <c r="M43" s="370"/>
    </row>
    <row r="44" spans="1:13" ht="15" customHeight="1">
      <c r="A44" s="392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</row>
    <row r="45" spans="1:13" ht="15" customHeight="1">
      <c r="A45" s="373"/>
      <c r="B45" s="374"/>
      <c r="C45" s="374"/>
      <c r="D45" s="374"/>
      <c r="E45" s="374"/>
      <c r="F45" s="374"/>
      <c r="G45" s="374"/>
      <c r="H45" s="374"/>
      <c r="I45" s="374"/>
      <c r="J45" s="375"/>
      <c r="K45" s="374"/>
      <c r="L45" s="374"/>
      <c r="M45" s="374"/>
    </row>
    <row r="46" spans="1:13" ht="15" customHeight="1">
      <c r="A46" s="392" t="s">
        <v>182</v>
      </c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92"/>
      <c r="M46" s="392"/>
    </row>
  </sheetData>
  <sheetProtection formatRows="0" insertColumns="0" insertRows="0" selectLockedCells="1" selectUnlockedCells="1"/>
  <mergeCells count="9">
    <mergeCell ref="A28:M28"/>
    <mergeCell ref="A44:M44"/>
    <mergeCell ref="A46:M46"/>
    <mergeCell ref="A1:M1"/>
    <mergeCell ref="A2:M2"/>
    <mergeCell ref="A3:M3"/>
    <mergeCell ref="A4:M4"/>
    <mergeCell ref="A13:M13"/>
    <mergeCell ref="A14:M14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42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14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</row>
    <row r="4" spans="1:14" s="1" customFormat="1" ht="23.25">
      <c r="A4" s="385" t="s">
        <v>181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</row>
    <row r="14" spans="1:14" s="1" customFormat="1" ht="6" customHeight="1" hidden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86" t="s">
        <v>180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</row>
    <row r="4" spans="1:15" s="1" customFormat="1" ht="23.25">
      <c r="A4" s="385" t="s">
        <v>179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85" t="s">
        <v>163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</row>
    <row r="14" spans="1:15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4"/>
      <c r="O14" s="384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86"/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86" t="s">
        <v>178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151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1" s="1" customFormat="1" ht="24" thickBot="1">
      <c r="A5" s="213"/>
      <c r="B5" s="388">
        <v>2013</v>
      </c>
      <c r="C5" s="388"/>
      <c r="D5" s="388"/>
      <c r="E5" s="388">
        <v>2014</v>
      </c>
      <c r="F5" s="388"/>
      <c r="G5" s="388"/>
      <c r="H5" s="388">
        <v>2015</v>
      </c>
      <c r="I5" s="388"/>
      <c r="J5" s="388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  <c r="I13" s="385"/>
      <c r="J13" s="385"/>
    </row>
    <row r="14" spans="1:10" s="1" customFormat="1" ht="6" customHeight="1">
      <c r="A14" s="384"/>
      <c r="B14" s="384"/>
      <c r="C14" s="384"/>
      <c r="D14" s="384"/>
      <c r="E14" s="384"/>
      <c r="F14" s="384"/>
      <c r="G14" s="384"/>
      <c r="H14" s="384"/>
      <c r="I14" s="384"/>
      <c r="J14" s="384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385"/>
      <c r="J28" s="385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152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s="1" customFormat="1" ht="24" thickBot="1">
      <c r="A5" s="213"/>
      <c r="B5" s="388">
        <v>2016</v>
      </c>
      <c r="C5" s="388"/>
      <c r="D5" s="388"/>
      <c r="E5" s="388">
        <v>2017</v>
      </c>
      <c r="F5" s="388"/>
      <c r="G5" s="388"/>
      <c r="H5" s="388">
        <v>2018</v>
      </c>
      <c r="I5" s="388"/>
      <c r="J5" s="388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pans="1:7" s="1" customFormat="1" ht="6" customHeight="1">
      <c r="A14" s="384"/>
      <c r="B14" s="384"/>
      <c r="C14" s="384"/>
      <c r="D14" s="384"/>
      <c r="E14" s="384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0" s="1" customFormat="1" ht="23.25">
      <c r="A4" s="385" t="s">
        <v>153</v>
      </c>
      <c r="B4" s="385"/>
      <c r="C4" s="385"/>
      <c r="D4" s="385"/>
      <c r="E4" s="385"/>
      <c r="F4" s="385"/>
      <c r="G4" s="385"/>
      <c r="H4" s="385"/>
      <c r="I4" s="385"/>
      <c r="J4" s="385"/>
    </row>
    <row r="5" spans="1:10" s="1" customFormat="1" ht="24" thickBot="1">
      <c r="A5" s="213"/>
      <c r="B5" s="388">
        <v>2019</v>
      </c>
      <c r="C5" s="388"/>
      <c r="D5" s="388"/>
      <c r="E5" s="388">
        <v>2020</v>
      </c>
      <c r="F5" s="388"/>
      <c r="G5" s="388"/>
      <c r="H5" s="388">
        <v>2021</v>
      </c>
      <c r="I5" s="388"/>
      <c r="J5" s="388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88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100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113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119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118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117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85" t="s">
        <v>101</v>
      </c>
      <c r="B1" s="385"/>
      <c r="C1" s="385"/>
      <c r="D1" s="385"/>
      <c r="E1" s="385"/>
      <c r="F1" s="385"/>
      <c r="G1" s="385"/>
    </row>
    <row r="2" spans="1:7" s="1" customFormat="1" ht="23.25">
      <c r="A2" s="387" t="s">
        <v>119</v>
      </c>
      <c r="B2" s="387"/>
      <c r="C2" s="387"/>
      <c r="D2" s="387"/>
      <c r="E2" s="387"/>
      <c r="F2" s="387"/>
      <c r="G2" s="387"/>
    </row>
    <row r="3" spans="1:7" s="1" customFormat="1" ht="23.25">
      <c r="A3" s="385" t="s">
        <v>4</v>
      </c>
      <c r="B3" s="385"/>
      <c r="C3" s="385"/>
      <c r="D3" s="385"/>
      <c r="E3" s="385"/>
      <c r="F3" s="385"/>
      <c r="G3" s="385"/>
    </row>
    <row r="4" spans="1:7" s="1" customFormat="1" ht="23.25">
      <c r="A4" s="385" t="s">
        <v>125</v>
      </c>
      <c r="B4" s="385"/>
      <c r="C4" s="385"/>
      <c r="D4" s="385"/>
      <c r="E4" s="385"/>
      <c r="F4" s="385"/>
      <c r="G4" s="385"/>
    </row>
    <row r="5" spans="1:7" s="1" customFormat="1" ht="24" thickBot="1">
      <c r="A5" s="388"/>
      <c r="B5" s="388"/>
      <c r="C5" s="388"/>
      <c r="D5" s="388"/>
      <c r="E5" s="388"/>
      <c r="F5" s="388"/>
      <c r="G5" s="384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85" t="s">
        <v>6</v>
      </c>
      <c r="B13" s="385"/>
      <c r="C13" s="385"/>
      <c r="D13" s="385"/>
      <c r="E13" s="385"/>
      <c r="F13" s="385"/>
      <c r="G13" s="385"/>
    </row>
    <row r="14" spans="1:7" s="1" customFormat="1" ht="6" customHeight="1">
      <c r="A14" s="384"/>
      <c r="B14" s="384"/>
      <c r="C14" s="384"/>
      <c r="D14" s="384"/>
      <c r="E14" s="384"/>
      <c r="F14" s="384"/>
      <c r="G14" s="384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85" t="s">
        <v>7</v>
      </c>
      <c r="B28" s="385"/>
      <c r="C28" s="385"/>
      <c r="D28" s="385"/>
      <c r="E28" s="385"/>
      <c r="F28" s="385"/>
      <c r="G28" s="385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86"/>
      <c r="B44" s="386"/>
      <c r="C44" s="386"/>
      <c r="D44" s="386"/>
      <c r="E44" s="386"/>
      <c r="F44" s="386"/>
      <c r="G44" s="386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86" t="s">
        <v>124</v>
      </c>
      <c r="B46" s="386"/>
      <c r="C46" s="386"/>
      <c r="D46" s="386"/>
      <c r="E46" s="386"/>
      <c r="F46" s="386"/>
      <c r="G46" s="386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89" t="s">
        <v>126</v>
      </c>
      <c r="B4" s="389"/>
      <c r="C4" s="389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85" t="s">
        <v>101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s="1" customFormat="1" ht="23.25">
      <c r="A4" s="385" t="s">
        <v>132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90" t="s">
        <v>137</v>
      </c>
      <c r="C6" s="390"/>
      <c r="D6" s="390"/>
      <c r="E6" s="390"/>
      <c r="F6" s="213"/>
      <c r="G6" s="390" t="s">
        <v>138</v>
      </c>
      <c r="H6" s="390"/>
      <c r="I6" s="390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85" t="s">
        <v>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</row>
    <row r="15" spans="1:11" s="1" customFormat="1" ht="6" customHeight="1">
      <c r="A15" s="384"/>
      <c r="B15" s="384"/>
      <c r="C15" s="384"/>
      <c r="D15" s="384"/>
      <c r="E15" s="384"/>
      <c r="F15" s="384"/>
      <c r="G15" s="384"/>
      <c r="H15" s="384"/>
      <c r="I15" s="384"/>
      <c r="J15" s="384"/>
      <c r="K15" s="384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85" t="s">
        <v>7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86" t="s">
        <v>131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15:K15"/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85" t="s">
        <v>101</v>
      </c>
      <c r="B1" s="385"/>
      <c r="C1" s="385"/>
      <c r="D1" s="385"/>
      <c r="E1" s="385"/>
    </row>
    <row r="2" spans="1:5" s="1" customFormat="1" ht="23.25">
      <c r="A2" s="387" t="s">
        <v>119</v>
      </c>
      <c r="B2" s="387"/>
      <c r="C2" s="387"/>
      <c r="D2" s="387"/>
      <c r="E2" s="387"/>
    </row>
    <row r="3" spans="1:5" s="1" customFormat="1" ht="23.25">
      <c r="A3" s="385" t="s">
        <v>4</v>
      </c>
      <c r="B3" s="385"/>
      <c r="C3" s="385"/>
      <c r="D3" s="385"/>
      <c r="E3" s="385"/>
    </row>
    <row r="4" spans="1:5" s="1" customFormat="1" ht="24" thickBot="1">
      <c r="A4" s="388"/>
      <c r="B4" s="388"/>
      <c r="C4" s="388"/>
      <c r="D4" s="388"/>
      <c r="E4" s="388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85" t="s">
        <v>7</v>
      </c>
      <c r="B17" s="385"/>
      <c r="C17" s="385"/>
      <c r="D17" s="385"/>
      <c r="E17" s="385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86"/>
      <c r="B33" s="386"/>
      <c r="C33" s="386"/>
      <c r="D33" s="386"/>
      <c r="E33" s="386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85" t="s">
        <v>155</v>
      </c>
      <c r="B1" s="385"/>
      <c r="C1" s="385"/>
      <c r="D1" s="385"/>
      <c r="E1" s="385"/>
      <c r="F1" s="385"/>
      <c r="G1" s="385"/>
      <c r="H1" s="385"/>
    </row>
    <row r="2" spans="1:8" s="1" customFormat="1" ht="23.25">
      <c r="A2" s="387" t="s">
        <v>119</v>
      </c>
      <c r="B2" s="387"/>
      <c r="C2" s="387"/>
      <c r="D2" s="387"/>
      <c r="E2" s="387"/>
      <c r="F2" s="387"/>
      <c r="G2" s="387"/>
      <c r="H2" s="387"/>
    </row>
    <row r="3" spans="1:8" s="1" customFormat="1" ht="23.25">
      <c r="A3" s="385" t="s">
        <v>4</v>
      </c>
      <c r="B3" s="385"/>
      <c r="C3" s="385"/>
      <c r="D3" s="385"/>
      <c r="E3" s="385"/>
      <c r="F3" s="385"/>
      <c r="G3" s="385"/>
      <c r="H3" s="385"/>
    </row>
    <row r="4" spans="1:8" s="1" customFormat="1" ht="23.25">
      <c r="A4" s="385" t="s">
        <v>159</v>
      </c>
      <c r="B4" s="385"/>
      <c r="C4" s="385"/>
      <c r="D4" s="385"/>
      <c r="E4" s="385"/>
      <c r="F4" s="385"/>
      <c r="G4" s="385"/>
      <c r="H4" s="385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85" t="s">
        <v>6</v>
      </c>
      <c r="B13" s="385"/>
      <c r="C13" s="385"/>
      <c r="D13" s="385"/>
      <c r="E13" s="385"/>
      <c r="F13" s="385"/>
      <c r="G13" s="385"/>
      <c r="H13" s="385"/>
    </row>
    <row r="14" spans="1:8" s="1" customFormat="1" ht="6" customHeight="1">
      <c r="A14" s="384"/>
      <c r="B14" s="384"/>
      <c r="C14" s="384"/>
      <c r="D14" s="384"/>
      <c r="E14" s="384"/>
      <c r="F14" s="384"/>
      <c r="G14" s="384"/>
      <c r="H14" s="384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85" t="s">
        <v>7</v>
      </c>
      <c r="B28" s="385"/>
      <c r="C28" s="385"/>
      <c r="D28" s="385"/>
      <c r="E28" s="385"/>
      <c r="F28" s="385"/>
      <c r="G28" s="385"/>
      <c r="H28" s="385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86"/>
      <c r="B44" s="386"/>
      <c r="C44" s="386"/>
      <c r="D44" s="386"/>
      <c r="E44" s="386"/>
      <c r="F44" s="386"/>
      <c r="G44" s="386"/>
      <c r="H44" s="386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86" t="s">
        <v>158</v>
      </c>
      <c r="B46" s="386"/>
      <c r="C46" s="386"/>
      <c r="D46" s="386"/>
      <c r="E46" s="386"/>
      <c r="F46" s="386"/>
      <c r="G46" s="386"/>
      <c r="H46" s="386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2023-08-14T20:20:51Z</cp:lastPrinted>
  <dcterms:created xsi:type="dcterms:W3CDTF">2002-08-05T15:29:21Z</dcterms:created>
  <dcterms:modified xsi:type="dcterms:W3CDTF">2023-08-14T20:21:30Z</dcterms:modified>
  <cp:category/>
  <cp:version/>
  <cp:contentType/>
  <cp:contentStatus/>
</cp:coreProperties>
</file>