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Agosto2023 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11">'Agosto2023 '!$A$1:$M$46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11">'Agosto2023 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<sst xmlns="http://schemas.openxmlformats.org/spreadsheetml/2006/main" count="967" uniqueCount="184">
  <si>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</si>
  <si>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</si>
  <si>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</si>
  <si>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</si>
  <si>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</si>
  <si>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</si>
  <si>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</si>
  <si>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</si>
  <si>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</si>
  <si>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</si>
  <si>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</si>
  <si>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</si>
  <si>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</si>
  <si>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</si>
  <si>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</si>
  <si>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</si>
  <si>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</si>
  <si>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</si>
  <si>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</si>
  <si>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</si>
  <si>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</si>
  <si>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</si>
  <si>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</si>
  <si>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</si>
  <si>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</si>
  <si>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</si>
  <si>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</si>
  <si>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</si>
  <si>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</si>
  <si>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</si>
  <si>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</si>
  <si>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</si>
  <si>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</si>
  <si>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</si>
  <si>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</si>
  <si>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</si>
  <si>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</si>
  <si>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</si>
  <si>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</si>
  <si>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</si>
  <si>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</si>
  <si>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</si>
  <si>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</si>
  <si>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</si>
  <si>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</si>
  <si>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</si>
  <si>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</si>
  <si>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</si>
  <si>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</si>
  <si>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</si>
  <si>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</si>
  <si>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</si>
  <si>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</si>
  <si>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</si>
  <si>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</si>
  <si>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</si>
  <si>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</si>
  <si>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</si>
  <si>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</si>
  <si>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</si>
  <si>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</si>
  <si>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</si>
  <si>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</si>
  <si>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</si>
  <si>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</si>
  <si>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</si>
  <si>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</si>
  <si>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</si>
  <si>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</si>
  <si>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</si>
  <si>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</si>
  <si>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</si>
  <si>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</si>
  <si>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</si>
  <si>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</si>
  <si>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</si>
  <si>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</si>
  <si>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</si>
  <si>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</si>
  <si>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</si>
  <si>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</si>
  <si>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</si>
  <si>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</si>
  <si>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</si>
  <si>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</si>
  <si>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</si>
  <si>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</si>
  <si>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</si>
  <si>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</si>
  <si>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</si>
  <si>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</si>
  <si>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</si>
  <si>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</si>
  <si>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</si>
  <si>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</si>
  <si>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</si>
  <si>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</si>
  <si>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</si>
  <si>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</si>
  <si>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</si>
  <si>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</si>
  <si>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</si>
  <si>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</si>
  <si>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</si>
  <si>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</si>
  <si>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</si>
  <si>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</si>
  <si>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</si>
  <si>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</si>
  <si>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</si>
  <si>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</si>
  <si>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</si>
  <si>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</si>
  <si>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</si>
  <si>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</si>
  <si>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</si>
  <si>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</si>
  <si>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</si>
  <si>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</si>
  <si>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</si>
  <si>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</si>
  <si>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</si>
  <si>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</si>
  <si>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</si>
  <si>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</si>
  <si>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</si>
  <si>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</si>
  <si>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</si>
  <si>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</si>
  <si>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</si>
  <si>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</si>
  <si>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</si>
  <si>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</si>
  <si>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</si>
  <si>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</si>
  <si>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</si>
  <si>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</si>
  <si>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</si>
  <si>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</si>
  <si>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</si>
  <si>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</si>
  <si>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</si>
  <si>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</si>
  <si>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</si>
  <si>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</si>
  <si>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</si>
  <si>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</si>
  <si>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</si>
  <si>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</si>
  <si>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</si>
  <si>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</si>
  <si>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</si>
  <si>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</si>
  <si>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</si>
  <si>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</si>
  <si>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</si>
  <si>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</si>
  <si>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</si>
  <si>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</si>
  <si>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</si>
  <si>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</si>
  <si>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</si>
  <si>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</si>
  <si>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</si>
  <si>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</si>
  <si>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</si>
  <si>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</si>
  <si>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</si>
  <si>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</si>
  <si>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</si>
  <si>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</si>
  <si>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</si>
  <si>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</si>
  <si>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</si>
  <si>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</si>
  <si>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</si>
  <si>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</si>
  <si>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</si>
  <si>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</si>
  <si>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</si>
  <si>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</si>
  <si>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</si>
  <si>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Fuente: Informe: Pormenorizado de Gasto por Área-Entidad al  31.08.2023</t>
  </si>
  <si>
    <t>INFORME DE EJECUCIÓN PRESUPUESTARIA DEL 1 DE ENERO 31 DE AGOSTO DE 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</si>
</sst>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2.9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9425"/>
          <c:w val="0.72525"/>
          <c:h val="0.8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53125912"/>
        <c:axId val="8371161"/>
      </c:bar3D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4425"/>
          <c:y val="0.42475"/>
          <c:w val="0.176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9625"/>
          <c:w val="0.73675"/>
          <c:h val="0.8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8231586"/>
        <c:axId val="6975411"/>
      </c:bar3D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231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405"/>
          <c:w val="0.1697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</cdr:x>
      <cdr:y>0.00025</cdr:y>
    </cdr:from>
    <cdr:to>
      <cdr:x>0.5455</cdr:x>
      <cdr:y>0.069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38275" y="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0.0035</cdr:y>
    </cdr:from>
    <cdr:to>
      <cdr:x>0.83825</cdr:x>
      <cdr:y>0.07875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00" y="9525"/>
          <a:ext cx="2543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-0.00825</cdr:y>
    </cdr:from>
    <cdr:to>
      <cdr:x>0.8055</cdr:x>
      <cdr:y>0.07075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95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297" t="s">
        <v>5</v>
      </c>
      <c r="B1" s="297"/>
      <c r="C1" s="297"/>
      <c r="D1" s="297"/>
      <c r="E1" s="297"/>
      <c r="F1" s="297"/>
      <c r="G1" s="297"/>
    </row>
    <row r="2" spans="1:7" s="1" customFormat="1" ht="15.75">
      <c r="A2" s="298" t="s">
        <v>88</v>
      </c>
      <c r="B2" s="298"/>
      <c r="C2" s="298"/>
      <c r="D2" s="298"/>
      <c r="E2" s="298"/>
      <c r="F2" s="298"/>
      <c r="G2" s="298"/>
    </row>
    <row r="3" spans="1:7" s="1" customFormat="1" ht="15.75">
      <c r="A3" s="297" t="s">
        <v>4</v>
      </c>
      <c r="B3" s="297"/>
      <c r="C3" s="297"/>
      <c r="D3" s="297"/>
      <c r="E3" s="297"/>
      <c r="F3" s="297"/>
      <c r="G3" s="297"/>
    </row>
    <row r="4" spans="1:7" s="1" customFormat="1" ht="15.75">
      <c r="A4" s="297" t="s">
        <v>98</v>
      </c>
      <c r="B4" s="297"/>
      <c r="C4" s="297"/>
      <c r="D4" s="297"/>
      <c r="E4" s="297"/>
      <c r="F4" s="297"/>
      <c r="G4" s="297"/>
    </row>
    <row r="5" spans="1:7" s="1" customFormat="1" ht="16.5" thickBot="1">
      <c r="A5" s="301"/>
      <c r="B5" s="301"/>
      <c r="C5" s="301"/>
      <c r="D5" s="301"/>
      <c r="E5" s="301"/>
      <c r="F5" s="301"/>
      <c r="G5" s="300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297" t="s">
        <v>6</v>
      </c>
      <c r="B16" s="297"/>
      <c r="C16" s="297"/>
      <c r="D16" s="297"/>
      <c r="E16" s="297"/>
      <c r="F16" s="297"/>
      <c r="G16" s="297"/>
    </row>
    <row r="17" spans="1:7" s="1" customFormat="1" ht="6" customHeight="1">
      <c r="A17" s="300"/>
      <c r="B17" s="300"/>
      <c r="C17" s="300"/>
      <c r="D17" s="300"/>
      <c r="E17" s="300"/>
      <c r="F17" s="300"/>
      <c r="G17" s="300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97" t="s">
        <v>7</v>
      </c>
      <c r="B71" s="297"/>
      <c r="C71" s="297"/>
      <c r="D71" s="297"/>
      <c r="E71" s="297"/>
      <c r="F71" s="297"/>
      <c r="G71" s="297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99"/>
      <c r="B121" s="299"/>
      <c r="C121" s="299"/>
      <c r="D121" s="299"/>
      <c r="E121" s="299"/>
      <c r="F121" s="299"/>
      <c r="G121" s="299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99" t="s">
        <v>99</v>
      </c>
      <c r="B123" s="299"/>
      <c r="C123" s="299"/>
      <c r="D123" s="299"/>
      <c r="E123" s="299"/>
      <c r="F123" s="299"/>
      <c r="G123" s="299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162</v>
      </c>
      <c r="B4" s="303"/>
      <c r="C4" s="303"/>
      <c r="D4" s="303"/>
      <c r="E4" s="303"/>
      <c r="F4" s="303"/>
      <c r="G4" s="303"/>
      <c r="H4" s="303"/>
    </row>
    <row r="5" spans="1:9" s="1" customFormat="1" ht="23.25">
      <c r="A5" s="303"/>
      <c r="B5" s="303"/>
      <c r="C5" s="303"/>
      <c r="D5" s="303"/>
      <c r="E5" s="303"/>
      <c r="F5" s="303"/>
      <c r="G5" s="303"/>
      <c r="H5" s="303"/>
      <c r="I5" s="303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</row>
    <row r="15" spans="1:8" s="1" customFormat="1" ht="6" customHeight="1">
      <c r="A15" s="302"/>
      <c r="B15" s="302"/>
      <c r="C15" s="302"/>
      <c r="D15" s="302"/>
      <c r="E15" s="302"/>
      <c r="F15" s="302"/>
      <c r="G15" s="302"/>
      <c r="H15" s="302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3" t="s">
        <v>7</v>
      </c>
      <c r="B29" s="303"/>
      <c r="C29" s="303"/>
      <c r="D29" s="303"/>
      <c r="E29" s="303"/>
      <c r="F29" s="303"/>
      <c r="G29" s="303"/>
      <c r="H29" s="303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4"/>
      <c r="B45" s="304"/>
      <c r="C45" s="304"/>
      <c r="D45" s="304"/>
      <c r="E45" s="304"/>
      <c r="F45" s="304"/>
      <c r="G45" s="304"/>
      <c r="H45" s="304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4" t="s">
        <v>158</v>
      </c>
      <c r="B47" s="304"/>
      <c r="C47" s="304"/>
      <c r="D47" s="304"/>
      <c r="E47" s="304"/>
      <c r="F47" s="304"/>
      <c r="G47" s="304"/>
      <c r="H47" s="304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4" t="s">
        <v>166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tabSelected="1" zoomScale="50" zoomScaleNormal="50" zoomScaleSheetLayoutView="40" workbookViewId="0" topLeftCell="A1">
      <selection activeCell="V16" sqref="V16"/>
    </sheetView>
  </sheetViews>
  <sheetFormatPr defaultColWidth="11.421875" defaultRowHeight="12.75"/>
  <cols>
    <col min="1" max="1" width="103.00390625" style="2" customWidth="1"/>
    <col min="2" max="2" width="29.57421875" style="4" customWidth="1"/>
    <col min="3" max="3" width="25.28125" style="4" customWidth="1"/>
    <col min="4" max="4" width="22.140625" style="4" customWidth="1"/>
    <col min="5" max="5" width="26.7109375" style="3" customWidth="1"/>
    <col min="6" max="6" width="27.00390625" style="3" customWidth="1"/>
    <col min="7" max="7" width="28.7109375" style="3" customWidth="1"/>
    <col min="8" max="8" width="26.00390625" style="3" customWidth="1"/>
    <col min="9" max="9" width="26.57421875" style="3" customWidth="1"/>
    <col min="10" max="10" width="25.140625" style="296" customWidth="1"/>
    <col min="11" max="11" width="28.57421875" style="3" customWidth="1"/>
    <col min="12" max="12" width="24.57421875" style="3" customWidth="1"/>
    <col min="13" max="13" width="28.57421875" style="3" customWidth="1"/>
    <col min="14" max="16" width="11.421875" style="2" customWidth="1"/>
    <col min="17" max="17" width="14.421875" style="2" bestFit="1" customWidth="1"/>
    <col min="18" max="16384" width="11.421875" style="2" customWidth="1"/>
  </cols>
  <sheetData>
    <row r="1" spans="1:13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1" customFormat="1" ht="23.25">
      <c r="A4" s="303" t="s">
        <v>183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1" customFormat="1" ht="24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0" t="s">
        <v>171</v>
      </c>
    </row>
    <row r="7" spans="1:13" s="1" customFormat="1" ht="24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12548148</v>
      </c>
      <c r="F7" s="132">
        <f t="shared" si="0"/>
        <v>10712631</v>
      </c>
      <c r="G7" s="132">
        <f t="shared" si="0"/>
        <v>495138.37</v>
      </c>
      <c r="H7" s="132">
        <f t="shared" si="0"/>
        <v>7166004.119999999</v>
      </c>
      <c r="I7" s="132">
        <f>I9+I11</f>
        <v>3546626.88</v>
      </c>
      <c r="J7" s="132">
        <f>J9+J11</f>
        <v>5382143.88</v>
      </c>
      <c r="K7" s="132">
        <f>K9+K11</f>
        <v>1835517</v>
      </c>
      <c r="L7" s="132">
        <f t="shared" si="0"/>
        <v>4368194.2</v>
      </c>
      <c r="M7" s="132">
        <f>M9+M11</f>
        <v>2797809.92</v>
      </c>
    </row>
    <row r="8" spans="1:13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309"/>
    </row>
    <row r="9" spans="1:13" s="1" customFormat="1" ht="23.25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8848048</v>
      </c>
      <c r="F9" s="138">
        <f t="shared" si="1"/>
        <v>7275261</v>
      </c>
      <c r="G9" s="138">
        <f t="shared" si="1"/>
        <v>495138.37</v>
      </c>
      <c r="H9" s="138">
        <f t="shared" si="1"/>
        <v>5025987.1899999995</v>
      </c>
      <c r="I9" s="138">
        <f t="shared" si="1"/>
        <v>2249273.81</v>
      </c>
      <c r="J9" s="138">
        <f t="shared" si="1"/>
        <v>3822060.81</v>
      </c>
      <c r="K9" s="138">
        <f t="shared" si="1"/>
        <v>1572787</v>
      </c>
      <c r="L9" s="138">
        <f t="shared" si="1"/>
        <v>3182027.33</v>
      </c>
      <c r="M9" s="138">
        <f>+M17</f>
        <v>1843959.86</v>
      </c>
    </row>
    <row r="10" spans="1:13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141"/>
    </row>
    <row r="11" spans="1:13" s="1" customFormat="1" ht="23.25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3437370</v>
      </c>
      <c r="G11" s="138">
        <f t="shared" si="2"/>
        <v>0</v>
      </c>
      <c r="H11" s="138">
        <f t="shared" si="2"/>
        <v>2140016.9299999997</v>
      </c>
      <c r="I11" s="138">
        <f t="shared" si="2"/>
        <v>1297353.0699999998</v>
      </c>
      <c r="J11" s="138">
        <f t="shared" si="2"/>
        <v>1560083.07</v>
      </c>
      <c r="K11" s="138">
        <f t="shared" si="2"/>
        <v>262730</v>
      </c>
      <c r="L11" s="138">
        <f t="shared" si="2"/>
        <v>1186166.87</v>
      </c>
      <c r="M11" s="138">
        <f>+M32</f>
        <v>953850.0599999999</v>
      </c>
    </row>
    <row r="12" spans="1:13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310"/>
    </row>
    <row r="13" spans="1:13" s="1" customFormat="1" ht="23.25">
      <c r="A13" s="302" t="s">
        <v>163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11"/>
    </row>
    <row r="14" spans="1:13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11"/>
    </row>
    <row r="15" spans="1:13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312"/>
    </row>
    <row r="16" spans="1:13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0" t="s">
        <v>171</v>
      </c>
    </row>
    <row r="17" spans="1:17" s="1" customFormat="1" ht="24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8848048</v>
      </c>
      <c r="F17" s="148">
        <f t="shared" si="3"/>
        <v>7275261</v>
      </c>
      <c r="G17" s="148">
        <f t="shared" si="3"/>
        <v>495138.37</v>
      </c>
      <c r="H17" s="148">
        <f t="shared" si="3"/>
        <v>5025987.1899999995</v>
      </c>
      <c r="I17" s="148">
        <f t="shared" si="3"/>
        <v>2249273.81</v>
      </c>
      <c r="J17" s="148">
        <f t="shared" si="3"/>
        <v>3822060.81</v>
      </c>
      <c r="K17" s="148">
        <f t="shared" si="3"/>
        <v>1572787</v>
      </c>
      <c r="L17" s="148">
        <f t="shared" si="3"/>
        <v>3182027.33</v>
      </c>
      <c r="M17" s="148">
        <f>M18+M22</f>
        <v>1843959.86</v>
      </c>
      <c r="Q17" s="208"/>
    </row>
    <row r="18" spans="1:27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4740175</v>
      </c>
      <c r="F18" s="151">
        <f>+F20</f>
        <v>3825511</v>
      </c>
      <c r="G18" s="151">
        <f>+G20</f>
        <v>495138.37</v>
      </c>
      <c r="H18" s="151">
        <f aca="true" t="shared" si="4" ref="H18:M18">H20</f>
        <v>2813140.84</v>
      </c>
      <c r="I18" s="151">
        <f t="shared" si="4"/>
        <v>1012370.16</v>
      </c>
      <c r="J18" s="151">
        <f t="shared" si="4"/>
        <v>1927034.1600000001</v>
      </c>
      <c r="K18" s="151">
        <f t="shared" si="4"/>
        <v>914664</v>
      </c>
      <c r="L18" s="151">
        <f t="shared" si="4"/>
        <v>1877092.97</v>
      </c>
      <c r="M18" s="151">
        <f t="shared" si="4"/>
        <v>936047.87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4740175</v>
      </c>
      <c r="F19" s="154">
        <f t="shared" si="5"/>
        <v>3825511</v>
      </c>
      <c r="G19" s="154">
        <f t="shared" si="5"/>
        <v>495138.37</v>
      </c>
      <c r="H19" s="154">
        <f t="shared" si="5"/>
        <v>2813140.84</v>
      </c>
      <c r="I19" s="154">
        <f t="shared" si="5"/>
        <v>1012370.16</v>
      </c>
      <c r="J19" s="154">
        <f t="shared" si="5"/>
        <v>1927034.1600000001</v>
      </c>
      <c r="K19" s="154">
        <f t="shared" si="5"/>
        <v>914664</v>
      </c>
      <c r="L19" s="154">
        <f t="shared" si="5"/>
        <v>1877092.97</v>
      </c>
      <c r="M19" s="154">
        <f t="shared" si="5"/>
        <v>936047.87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4740175</v>
      </c>
      <c r="F20" s="157">
        <v>3825511</v>
      </c>
      <c r="G20" s="157">
        <v>495138.37</v>
      </c>
      <c r="H20" s="157">
        <v>2813140.84</v>
      </c>
      <c r="I20" s="195">
        <v>1012370.16</v>
      </c>
      <c r="J20" s="195">
        <f>SUM(I20+K20)</f>
        <v>1927034.1600000001</v>
      </c>
      <c r="K20" s="195">
        <v>914664</v>
      </c>
      <c r="L20" s="195">
        <v>1877092.97</v>
      </c>
      <c r="M20" s="157">
        <v>936047.87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16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5" customFormat="1" ht="23.25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4107873</v>
      </c>
      <c r="F22" s="163">
        <f t="shared" si="6"/>
        <v>3449750</v>
      </c>
      <c r="G22" s="163">
        <f t="shared" si="6"/>
        <v>0</v>
      </c>
      <c r="H22" s="151">
        <f t="shared" si="6"/>
        <v>2212846.35</v>
      </c>
      <c r="I22" s="163">
        <f t="shared" si="6"/>
        <v>1236903.65</v>
      </c>
      <c r="J22" s="151">
        <f t="shared" si="6"/>
        <v>1895026.65</v>
      </c>
      <c r="K22" s="163">
        <f t="shared" si="6"/>
        <v>658123</v>
      </c>
      <c r="L22" s="163">
        <f t="shared" si="6"/>
        <v>1304934.36</v>
      </c>
      <c r="M22" s="163">
        <f>M23+M24+M25+M26</f>
        <v>907911.9900000001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2874455</v>
      </c>
      <c r="F23" s="167">
        <v>2327771</v>
      </c>
      <c r="G23" s="167">
        <v>0</v>
      </c>
      <c r="H23" s="161">
        <v>1737210.03</v>
      </c>
      <c r="I23" s="256">
        <v>590560.97</v>
      </c>
      <c r="J23" s="255">
        <f>SUM(I23+K23)</f>
        <v>1137244.97</v>
      </c>
      <c r="K23" s="256">
        <v>546684</v>
      </c>
      <c r="L23" s="256">
        <v>1090833.1</v>
      </c>
      <c r="M23" s="167">
        <v>646376.93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345437</v>
      </c>
      <c r="F24" s="161">
        <v>322178</v>
      </c>
      <c r="G24" s="161">
        <v>0</v>
      </c>
      <c r="H24" s="161">
        <v>127989.5</v>
      </c>
      <c r="I24" s="255">
        <v>194188.5</v>
      </c>
      <c r="J24" s="255">
        <f>SUM(I24+K24)</f>
        <v>217447.5</v>
      </c>
      <c r="K24" s="255">
        <v>23259</v>
      </c>
      <c r="L24" s="255">
        <v>64717.96</v>
      </c>
      <c r="M24" s="161">
        <v>63271.54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498306</v>
      </c>
      <c r="F25" s="157">
        <v>431362</v>
      </c>
      <c r="G25" s="172">
        <v>0</v>
      </c>
      <c r="H25" s="172">
        <v>177275.23</v>
      </c>
      <c r="I25" s="257">
        <v>254086.77</v>
      </c>
      <c r="J25" s="255">
        <f>SUM(I25+K25)</f>
        <v>321030.77</v>
      </c>
      <c r="K25" s="257">
        <v>66944</v>
      </c>
      <c r="L25" s="257">
        <v>85381.8</v>
      </c>
      <c r="M25" s="172">
        <v>91893.43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389675</v>
      </c>
      <c r="F26" s="157">
        <v>368439</v>
      </c>
      <c r="G26" s="157">
        <v>0</v>
      </c>
      <c r="H26" s="157">
        <v>170371.59</v>
      </c>
      <c r="I26" s="195">
        <v>198067.41</v>
      </c>
      <c r="J26" s="255">
        <f>SUM(I26+K26)</f>
        <v>219303.41</v>
      </c>
      <c r="K26" s="195">
        <v>21236</v>
      </c>
      <c r="L26" s="195">
        <v>64001.5</v>
      </c>
      <c r="M26" s="157">
        <v>106370.09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3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13" ht="28.5" customHeight="1">
      <c r="A28" s="302" t="s">
        <v>7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11"/>
    </row>
    <row r="29" spans="1:13" ht="6" customHeight="1">
      <c r="A29" s="146"/>
      <c r="B29" s="314"/>
      <c r="C29" s="314"/>
      <c r="D29" s="314"/>
      <c r="E29" s="146"/>
      <c r="F29" s="146"/>
      <c r="G29" s="146"/>
      <c r="H29" s="146"/>
      <c r="I29" s="146"/>
      <c r="J29" s="279"/>
      <c r="K29" s="146"/>
      <c r="L29" s="146"/>
      <c r="M29" s="310"/>
    </row>
    <row r="30" spans="1:13" ht="6" customHeight="1" thickBot="1">
      <c r="A30" s="146"/>
      <c r="B30" s="314"/>
      <c r="C30" s="314"/>
      <c r="D30" s="314"/>
      <c r="E30" s="146"/>
      <c r="F30" s="146"/>
      <c r="G30" s="146"/>
      <c r="H30" s="146"/>
      <c r="I30" s="146"/>
      <c r="J30" s="279"/>
      <c r="K30" s="146"/>
      <c r="L30" s="146"/>
      <c r="M30" s="310"/>
    </row>
    <row r="31" spans="1:13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0" t="s">
        <v>171</v>
      </c>
    </row>
    <row r="32" spans="1:13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3437370</v>
      </c>
      <c r="G32" s="184">
        <f t="shared" si="7"/>
        <v>0</v>
      </c>
      <c r="H32" s="184">
        <f t="shared" si="7"/>
        <v>2140016.9299999997</v>
      </c>
      <c r="I32" s="184">
        <f t="shared" si="7"/>
        <v>1297353.0699999998</v>
      </c>
      <c r="J32" s="184">
        <f t="shared" si="7"/>
        <v>1560083.07</v>
      </c>
      <c r="K32" s="184">
        <f t="shared" si="7"/>
        <v>262730</v>
      </c>
      <c r="L32" s="184">
        <f t="shared" si="7"/>
        <v>1186166.87</v>
      </c>
      <c r="M32" s="315">
        <f>M35+M41</f>
        <v>953850.0599999999</v>
      </c>
    </row>
    <row r="33" spans="1:13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316"/>
    </row>
    <row r="34" spans="1:13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316"/>
    </row>
    <row r="35" spans="1:13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3447814</v>
      </c>
      <c r="F35" s="185">
        <f t="shared" si="8"/>
        <v>3192944</v>
      </c>
      <c r="G35" s="185">
        <f t="shared" si="8"/>
        <v>0</v>
      </c>
      <c r="H35" s="185">
        <f t="shared" si="8"/>
        <v>1948861.3299999998</v>
      </c>
      <c r="I35" s="185">
        <f t="shared" si="8"/>
        <v>1244082.67</v>
      </c>
      <c r="J35" s="185">
        <f t="shared" si="8"/>
        <v>1498952.6700000002</v>
      </c>
      <c r="K35" s="185">
        <f t="shared" si="8"/>
        <v>254870</v>
      </c>
      <c r="L35" s="185">
        <f t="shared" si="8"/>
        <v>1055171.9000000001</v>
      </c>
      <c r="M35" s="271">
        <f>SUM(M36:M39)</f>
        <v>893689.4299999999</v>
      </c>
    </row>
    <row r="36" spans="1:13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752277</v>
      </c>
      <c r="F36" s="156">
        <v>661627</v>
      </c>
      <c r="G36" s="156"/>
      <c r="H36" s="156">
        <v>413683.61</v>
      </c>
      <c r="I36" s="258">
        <v>247943.39</v>
      </c>
      <c r="J36" s="258">
        <f>I36+K36</f>
        <v>338593.39</v>
      </c>
      <c r="K36" s="258">
        <v>90650</v>
      </c>
      <c r="L36" s="258">
        <v>302494.12</v>
      </c>
      <c r="M36" s="157">
        <v>111189.49</v>
      </c>
    </row>
    <row r="37" spans="1:13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749098</v>
      </c>
      <c r="F37" s="156">
        <v>749000</v>
      </c>
      <c r="G37" s="156"/>
      <c r="H37" s="156">
        <v>478921.54</v>
      </c>
      <c r="I37" s="258">
        <v>270078.46</v>
      </c>
      <c r="J37" s="258">
        <f>I37+K37</f>
        <v>270176.46</v>
      </c>
      <c r="K37" s="258">
        <v>98</v>
      </c>
      <c r="L37" s="258">
        <v>316939.67</v>
      </c>
      <c r="M37" s="157">
        <v>161981.87</v>
      </c>
    </row>
    <row r="38" spans="1:13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806789</v>
      </c>
      <c r="F38" s="156">
        <v>789171</v>
      </c>
      <c r="G38" s="156"/>
      <c r="H38" s="156">
        <v>555400.7</v>
      </c>
      <c r="I38" s="258">
        <v>233770.3</v>
      </c>
      <c r="J38" s="258">
        <f>I38+K38</f>
        <v>251388.3</v>
      </c>
      <c r="K38" s="258">
        <v>17618</v>
      </c>
      <c r="L38" s="258">
        <v>239347.06</v>
      </c>
      <c r="M38" s="157">
        <v>316053.64</v>
      </c>
    </row>
    <row r="39" spans="1:13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1139650</v>
      </c>
      <c r="F39" s="156">
        <v>993146</v>
      </c>
      <c r="G39" s="156"/>
      <c r="H39" s="156">
        <v>500855.48</v>
      </c>
      <c r="I39" s="258">
        <v>492290.52</v>
      </c>
      <c r="J39" s="258">
        <f>I39+K39</f>
        <v>638794.52</v>
      </c>
      <c r="K39" s="258">
        <v>146504</v>
      </c>
      <c r="L39" s="258">
        <v>196391.05</v>
      </c>
      <c r="M39" s="157">
        <v>304464.43</v>
      </c>
    </row>
    <row r="40" spans="1:13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57"/>
    </row>
    <row r="41" spans="1:13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252286</v>
      </c>
      <c r="F41" s="150">
        <f t="shared" si="9"/>
        <v>244426</v>
      </c>
      <c r="G41" s="150">
        <f t="shared" si="9"/>
        <v>0</v>
      </c>
      <c r="H41" s="150">
        <f t="shared" si="9"/>
        <v>191155.6</v>
      </c>
      <c r="I41" s="150">
        <f t="shared" si="9"/>
        <v>53270.4</v>
      </c>
      <c r="J41" s="150">
        <f t="shared" si="9"/>
        <v>61130.4</v>
      </c>
      <c r="K41" s="150">
        <f t="shared" si="9"/>
        <v>7860</v>
      </c>
      <c r="L41" s="150">
        <f t="shared" si="9"/>
        <v>130994.97</v>
      </c>
      <c r="M41" s="151">
        <f t="shared" si="9"/>
        <v>60160.63</v>
      </c>
    </row>
    <row r="42" spans="1:13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252286</v>
      </c>
      <c r="F42" s="156">
        <v>244426</v>
      </c>
      <c r="G42" s="156"/>
      <c r="H42" s="156">
        <v>191155.6</v>
      </c>
      <c r="I42" s="258">
        <v>53270.4</v>
      </c>
      <c r="J42" s="258">
        <f>I42+K42</f>
        <v>61130.4</v>
      </c>
      <c r="K42" s="258">
        <v>7860</v>
      </c>
      <c r="L42" s="258">
        <v>130994.97</v>
      </c>
      <c r="M42" s="157">
        <v>60160.63</v>
      </c>
    </row>
    <row r="43" spans="1:13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156"/>
    </row>
    <row r="44" spans="1:13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</row>
    <row r="45" spans="1:13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</row>
    <row r="46" spans="1:13" ht="15" customHeight="1">
      <c r="A46" s="304" t="s">
        <v>182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</row>
    <row r="47" spans="1:13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</row>
    <row r="48" spans="1:13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</row>
    <row r="49" spans="1:13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</row>
    <row r="50" spans="1:13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</row>
    <row r="51" spans="1:13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</row>
    <row r="52" spans="1:13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</row>
    <row r="53" spans="1:13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</row>
    <row r="54" spans="1:13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</row>
    <row r="55" spans="1:13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</row>
    <row r="56" spans="1:13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</row>
    <row r="57" spans="1:13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</row>
    <row r="58" spans="1:13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</row>
    <row r="59" spans="1:13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</row>
    <row r="60" spans="1:13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</row>
    <row r="61" spans="1:13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</row>
    <row r="62" spans="1:13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</row>
    <row r="63" spans="1:13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</row>
    <row r="64" spans="1:13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</row>
    <row r="65" spans="1:13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</row>
    <row r="66" spans="1:13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</row>
    <row r="67" spans="1:13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</row>
    <row r="68" spans="1:13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</row>
    <row r="69" spans="1:13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</row>
    <row r="70" spans="1:13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</row>
    <row r="71" spans="1:13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</row>
    <row r="72" spans="1:13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</row>
  </sheetData>
  <sheetProtection formatRows="0" insertColumns="0" insertRows="0" selectLockedCells="1" selectUnlockedCells="1"/>
  <mergeCells count="9">
    <mergeCell ref="A28:M28"/>
    <mergeCell ref="A44:M44"/>
    <mergeCell ref="A46:M46"/>
    <mergeCell ref="A1:M1"/>
    <mergeCell ref="A2:M2"/>
    <mergeCell ref="A3:M3"/>
    <mergeCell ref="A4:M4"/>
    <mergeCell ref="A13:M13"/>
    <mergeCell ref="A14:M14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31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1" customFormat="1" ht="23.25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s="1" customFormat="1" ht="6" customHeight="1" hidden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4" t="s">
        <v>180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179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4" t="s">
        <v>178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s="1" customFormat="1" ht="24" thickBot="1">
      <c r="A5" s="213"/>
      <c r="B5" s="306">
        <v>2013</v>
      </c>
      <c r="C5" s="306"/>
      <c r="D5" s="306"/>
      <c r="E5" s="306">
        <v>2014</v>
      </c>
      <c r="F5" s="306"/>
      <c r="G5" s="306"/>
      <c r="H5" s="306">
        <v>2015</v>
      </c>
      <c r="I5" s="306"/>
      <c r="J5" s="306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2016</v>
      </c>
      <c r="C5" s="306"/>
      <c r="D5" s="306"/>
      <c r="E5" s="306">
        <v>2017</v>
      </c>
      <c r="F5" s="306"/>
      <c r="G5" s="306"/>
      <c r="H5" s="306">
        <v>2018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7" s="1" customFormat="1" ht="6" customHeight="1">
      <c r="A14" s="302"/>
      <c r="B14" s="302"/>
      <c r="C14" s="302"/>
      <c r="D14" s="302"/>
      <c r="E14" s="302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2019</v>
      </c>
      <c r="C5" s="306"/>
      <c r="D5" s="306"/>
      <c r="E5" s="306">
        <v>2020</v>
      </c>
      <c r="F5" s="306"/>
      <c r="G5" s="306"/>
      <c r="H5" s="306">
        <v>2021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88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100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113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118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117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125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124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07" t="s">
        <v>126</v>
      </c>
      <c r="B4" s="307"/>
      <c r="C4" s="307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3" t="s">
        <v>101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s="1" customFormat="1" ht="23.25">
      <c r="A4" s="303" t="s">
        <v>132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08" t="s">
        <v>137</v>
      </c>
      <c r="C6" s="308"/>
      <c r="D6" s="308"/>
      <c r="E6" s="308"/>
      <c r="F6" s="213"/>
      <c r="G6" s="308" t="s">
        <v>138</v>
      </c>
      <c r="H6" s="308"/>
      <c r="I6" s="308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" customFormat="1" ht="6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3" t="s">
        <v>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4" t="s">
        <v>131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15:K15"/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3" t="s">
        <v>101</v>
      </c>
      <c r="B1" s="303"/>
      <c r="C1" s="303"/>
      <c r="D1" s="303"/>
      <c r="E1" s="303"/>
    </row>
    <row r="2" spans="1:5" s="1" customFormat="1" ht="23.25">
      <c r="A2" s="305" t="s">
        <v>119</v>
      </c>
      <c r="B2" s="305"/>
      <c r="C2" s="305"/>
      <c r="D2" s="305"/>
      <c r="E2" s="305"/>
    </row>
    <row r="3" spans="1:5" s="1" customFormat="1" ht="23.25">
      <c r="A3" s="303" t="s">
        <v>4</v>
      </c>
      <c r="B3" s="303"/>
      <c r="C3" s="303"/>
      <c r="D3" s="303"/>
      <c r="E3" s="303"/>
    </row>
    <row r="4" spans="1:5" s="1" customFormat="1" ht="24" thickBot="1">
      <c r="A4" s="306"/>
      <c r="B4" s="306"/>
      <c r="C4" s="306"/>
      <c r="D4" s="306"/>
      <c r="E4" s="306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3" t="s">
        <v>7</v>
      </c>
      <c r="B17" s="303"/>
      <c r="C17" s="303"/>
      <c r="D17" s="303"/>
      <c r="E17" s="303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4"/>
      <c r="B33" s="304"/>
      <c r="C33" s="304"/>
      <c r="D33" s="304"/>
      <c r="E33" s="304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159</v>
      </c>
      <c r="B4" s="303"/>
      <c r="C4" s="303"/>
      <c r="D4" s="303"/>
      <c r="E4" s="303"/>
      <c r="F4" s="303"/>
      <c r="G4" s="303"/>
      <c r="H4" s="303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8" s="1" customFormat="1" ht="6" customHeight="1">
      <c r="A14" s="302"/>
      <c r="B14" s="302"/>
      <c r="C14" s="302"/>
      <c r="D14" s="302"/>
      <c r="E14" s="302"/>
      <c r="F14" s="302"/>
      <c r="G14" s="302"/>
      <c r="H14" s="302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4"/>
      <c r="B44" s="304"/>
      <c r="C44" s="304"/>
      <c r="D44" s="304"/>
      <c r="E44" s="304"/>
      <c r="F44" s="304"/>
      <c r="G44" s="304"/>
      <c r="H44" s="304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4" t="s">
        <v>158</v>
      </c>
      <c r="B46" s="304"/>
      <c r="C46" s="304"/>
      <c r="D46" s="304"/>
      <c r="E46" s="304"/>
      <c r="F46" s="304"/>
      <c r="G46" s="304"/>
      <c r="H46" s="304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2023-09-25T15:08:08Z</cp:lastPrinted>
  <dcterms:created xsi:type="dcterms:W3CDTF">2002-08-05T15:29:21Z</dcterms:created>
  <dcterms:modified xsi:type="dcterms:W3CDTF">2023-09-25T15:08:49Z</dcterms:modified>
  <cp:category/>
  <cp:version/>
  <cp:contentType/>
  <cp:contentStatus/>
</cp:coreProperties>
</file>