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MARZO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6">'Enero 2021 (2)'!$A$1:$E$33</definedName>
    <definedName name="_xlnm.Print_Area" localSheetId="10">'ENERO 2023'!$A$1:$Q$46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1">'MARZO'!$A$1:$M$45</definedName>
    <definedName name="_xlnm.Print_Area" localSheetId="13">'MARZO 2023'!$A$1:$Q$46</definedName>
    <definedName name="_xlnm.Print_Area" localSheetId="12">'MARZO 2023. (2)'!$A$1:$P$46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1">'MARZO'!$1:$4</definedName>
    <definedName name="_xlnm.Print_Titles" localSheetId="13">'MARZO 2023'!$1:$4</definedName>
    <definedName name="_xlnm.Print_Titles" localSheetId="12">'MARZO 2023. (2)'!$1:$4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<sst xmlns="http://schemas.openxmlformats.org/spreadsheetml/2006/main" count="967" uniqueCount="184">
  <si>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</si>
  <si>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</si>
  <si>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</si>
  <si>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</si>
  <si>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</si>
  <si>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</si>
  <si>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</si>
  <si>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</si>
  <si>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</si>
  <si>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</si>
  <si>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</si>
  <si>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</si>
  <si>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</si>
  <si>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</si>
  <si>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</si>
  <si>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</si>
  <si>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</si>
  <si>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</si>
  <si>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</si>
  <si>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</si>
  <si>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</si>
  <si>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</si>
  <si>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</si>
  <si>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</si>
  <si>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</si>
  <si>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</si>
  <si>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</si>
  <si>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</si>
  <si>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</si>
  <si>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</si>
  <si>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</si>
  <si>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</si>
  <si>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</si>
  <si>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</si>
  <si>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</si>
  <si>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</si>
  <si>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</si>
  <si>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</si>
  <si>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</si>
  <si>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</si>
  <si>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</si>
  <si>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</si>
  <si>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</si>
  <si>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</si>
  <si>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</si>
  <si>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</si>
  <si>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</si>
  <si>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</si>
  <si>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</si>
  <si>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</si>
  <si>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</si>
  <si>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</si>
  <si>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</si>
  <si>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</si>
  <si>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</si>
  <si>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</si>
  <si>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</si>
  <si>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</si>
  <si>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</si>
  <si>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</si>
  <si>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</si>
  <si>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</si>
  <si>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</si>
  <si>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</si>
  <si>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</si>
  <si>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</si>
  <si>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</si>
  <si>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</si>
  <si>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</si>
  <si>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</si>
  <si>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</si>
  <si>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</si>
  <si>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</si>
  <si>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</si>
  <si>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</si>
  <si>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</si>
  <si>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</si>
  <si>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</si>
  <si>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</si>
  <si>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</si>
  <si>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</si>
  <si>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</si>
  <si>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</si>
  <si>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</si>
  <si>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</si>
  <si>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</si>
  <si>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</si>
  <si>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</si>
  <si>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</si>
  <si>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</si>
  <si>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</si>
  <si>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</si>
  <si>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</si>
  <si>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</si>
  <si>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</si>
  <si>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</si>
  <si>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</si>
  <si>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</si>
  <si>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</si>
  <si>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</si>
  <si>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</si>
  <si>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</si>
  <si>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</si>
  <si>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</si>
  <si>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</si>
  <si>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</si>
  <si>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</si>
  <si>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</si>
  <si>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</si>
  <si>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</si>
  <si>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</si>
  <si>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</si>
  <si>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</si>
  <si>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</si>
  <si>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</si>
  <si>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</si>
  <si>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</si>
  <si>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</si>
  <si>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</si>
  <si>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</si>
  <si>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</si>
  <si>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</si>
  <si>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</si>
  <si>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</si>
  <si>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</si>
  <si>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</si>
  <si>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</si>
  <si>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</si>
  <si>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</si>
  <si>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</si>
  <si>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</si>
  <si>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</si>
  <si>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</si>
  <si>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</si>
  <si>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</si>
  <si>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</si>
  <si>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</si>
  <si>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</si>
  <si>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</si>
  <si>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</si>
  <si>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</si>
  <si>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</si>
  <si>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</si>
  <si>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</si>
  <si>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</si>
  <si>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</si>
  <si>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</si>
  <si>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</si>
  <si>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</si>
  <si>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</si>
  <si>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</si>
  <si>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</si>
  <si>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</si>
  <si>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</si>
  <si>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</si>
  <si>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</si>
  <si>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</si>
  <si>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</si>
  <si>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</si>
  <si>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</si>
  <si>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</si>
  <si>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</si>
  <si>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</si>
  <si>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</si>
  <si>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</si>
  <si>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</si>
  <si>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</si>
  <si>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</si>
  <si>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</si>
  <si>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</si>
  <si>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</si>
  <si>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</si>
  <si>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</si>
  <si>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</si>
  <si>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</si>
  <si>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</si>
  <si>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</si>
  <si>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</si>
  <si>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</si>
  <si>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</si>
  <si>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</si>
  <si>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</si>
  <si>
    <t>INFORME DE EJECUCIÓN PRESUPUESTARIA DEL 1 DE ENERO 31 DE MARZO DE 2024</t>
  </si>
  <si>
    <t>Fuente: Informe: Pormenorizado de Gasto por Área-Entidad al 31.03.2024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</si>
</sst>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2.2"/>
      <color indexed="8"/>
      <name val="Calibri"/>
      <family val="0"/>
    </font>
    <font>
      <sz val="5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0" fontId="77" fillId="0" borderId="14" xfId="0" applyFont="1" applyFill="1" applyBorder="1" applyAlignment="1">
      <alignment horizontal="left" vertical="center" indent="1"/>
    </xf>
    <xf numFmtId="0" fontId="78" fillId="0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left" vertical="center" indent="2"/>
    </xf>
    <xf numFmtId="4" fontId="79" fillId="35" borderId="17" xfId="0" applyNumberFormat="1" applyFont="1" applyFill="1" applyBorder="1" applyAlignment="1">
      <alignment vertical="center"/>
    </xf>
    <xf numFmtId="4" fontId="77" fillId="35" borderId="17" xfId="0" applyNumberFormat="1" applyFont="1" applyFill="1" applyBorder="1" applyAlignment="1">
      <alignment vertical="center"/>
    </xf>
    <xf numFmtId="0" fontId="8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81" fillId="36" borderId="22" xfId="0" applyFont="1" applyFill="1" applyBorder="1" applyAlignment="1">
      <alignment horizontal="center" vertical="center"/>
    </xf>
    <xf numFmtId="4" fontId="81" fillId="36" borderId="23" xfId="0" applyNumberFormat="1" applyFont="1" applyFill="1" applyBorder="1" applyAlignment="1">
      <alignment horizontal="center" vertical="center" wrapText="1"/>
    </xf>
    <xf numFmtId="4" fontId="81" fillId="36" borderId="22" xfId="0" applyNumberFormat="1" applyFont="1" applyFill="1" applyBorder="1" applyAlignment="1">
      <alignment horizontal="center" vertical="center" wrapText="1"/>
    </xf>
    <xf numFmtId="9" fontId="81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4" fontId="81" fillId="37" borderId="23" xfId="0" applyNumberFormat="1" applyFont="1" applyFill="1" applyBorder="1" applyAlignment="1">
      <alignment horizontal="center" vertical="center" wrapText="1"/>
    </xf>
    <xf numFmtId="9" fontId="81" fillId="37" borderId="25" xfId="0" applyNumberFormat="1" applyFont="1" applyFill="1" applyBorder="1" applyAlignment="1">
      <alignment horizontal="center" vertical="center"/>
    </xf>
    <xf numFmtId="4" fontId="82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82" fillId="0" borderId="17" xfId="0" applyNumberFormat="1" applyFont="1" applyFill="1" applyBorder="1" applyAlignment="1">
      <alignment vertical="center"/>
    </xf>
    <xf numFmtId="4" fontId="78" fillId="0" borderId="17" xfId="0" applyNumberFormat="1" applyFont="1" applyFill="1" applyBorder="1" applyAlignment="1">
      <alignment vertical="center"/>
    </xf>
    <xf numFmtId="4" fontId="78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4" fontId="83" fillId="36" borderId="23" xfId="0" applyNumberFormat="1" applyFont="1" applyFill="1" applyBorder="1" applyAlignment="1">
      <alignment horizontal="center" vertical="center" wrapText="1"/>
    </xf>
    <xf numFmtId="4" fontId="83" fillId="36" borderId="22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84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86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7" fillId="0" borderId="17" xfId="0" applyNumberFormat="1" applyFont="1" applyFill="1" applyBorder="1" applyAlignment="1">
      <alignment vertical="center"/>
    </xf>
    <xf numFmtId="4" fontId="87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3" fillId="37" borderId="22" xfId="0" applyFont="1" applyFill="1" applyBorder="1" applyAlignment="1">
      <alignment horizontal="center" vertical="center"/>
    </xf>
    <xf numFmtId="4" fontId="83" fillId="37" borderId="23" xfId="0" applyNumberFormat="1" applyFont="1" applyFill="1" applyBorder="1" applyAlignment="1">
      <alignment horizontal="center" vertical="center" wrapText="1"/>
    </xf>
    <xf numFmtId="9" fontId="83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8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83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8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83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3" fillId="37" borderId="22" xfId="0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85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 indent="2"/>
    </xf>
    <xf numFmtId="0" fontId="87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90" fillId="38" borderId="29" xfId="0" applyNumberFormat="1" applyFont="1" applyFill="1" applyBorder="1" applyAlignment="1">
      <alignment vertical="center"/>
    </xf>
    <xf numFmtId="4" fontId="91" fillId="38" borderId="29" xfId="0" applyNumberFormat="1" applyFont="1" applyFill="1" applyBorder="1" applyAlignment="1">
      <alignment vertical="center"/>
    </xf>
    <xf numFmtId="4" fontId="90" fillId="38" borderId="30" xfId="0" applyNumberFormat="1" applyFont="1" applyFill="1" applyBorder="1" applyAlignment="1">
      <alignment vertical="center"/>
    </xf>
    <xf numFmtId="4" fontId="90" fillId="0" borderId="31" xfId="0" applyNumberFormat="1" applyFont="1" applyFill="1" applyBorder="1" applyAlignment="1">
      <alignment vertical="center"/>
    </xf>
    <xf numFmtId="4" fontId="90" fillId="0" borderId="29" xfId="0" applyNumberFormat="1" applyFont="1" applyFill="1" applyBorder="1" applyAlignment="1">
      <alignment vertical="center"/>
    </xf>
    <xf numFmtId="0" fontId="92" fillId="0" borderId="31" xfId="0" applyFont="1" applyFill="1" applyBorder="1" applyAlignment="1">
      <alignment horizontal="left" vertical="center" indent="2"/>
    </xf>
    <xf numFmtId="4" fontId="92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7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83" fillId="39" borderId="22" xfId="0" applyFont="1" applyFill="1" applyBorder="1" applyAlignment="1">
      <alignment horizontal="center" vertical="center"/>
    </xf>
    <xf numFmtId="4" fontId="83" fillId="39" borderId="23" xfId="0" applyNumberFormat="1" applyFont="1" applyFill="1" applyBorder="1" applyAlignment="1">
      <alignment horizontal="center" vertical="center" wrapText="1"/>
    </xf>
    <xf numFmtId="4" fontId="83" fillId="39" borderId="22" xfId="0" applyNumberFormat="1" applyFont="1" applyFill="1" applyBorder="1" applyAlignment="1">
      <alignment horizontal="center" vertical="center" wrapText="1"/>
    </xf>
    <xf numFmtId="4" fontId="83" fillId="39" borderId="24" xfId="0" applyNumberFormat="1" applyFont="1" applyFill="1" applyBorder="1" applyAlignment="1">
      <alignment horizontal="center" vertical="center" wrapText="1"/>
    </xf>
    <xf numFmtId="9" fontId="83" fillId="39" borderId="24" xfId="0" applyNumberFormat="1" applyFont="1" applyFill="1" applyBorder="1" applyAlignment="1">
      <alignment horizontal="center" vertical="center"/>
    </xf>
    <xf numFmtId="9" fontId="83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83" fillId="39" borderId="28" xfId="0" applyNumberFormat="1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4" fontId="94" fillId="39" borderId="24" xfId="0" applyNumberFormat="1" applyFont="1" applyFill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right" vertical="center"/>
    </xf>
    <xf numFmtId="4" fontId="95" fillId="2" borderId="17" xfId="0" applyNumberFormat="1" applyFont="1" applyFill="1" applyBorder="1" applyAlignment="1">
      <alignment horizontal="right" vertical="center"/>
    </xf>
    <xf numFmtId="4" fontId="95" fillId="35" borderId="11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center" vertical="center"/>
    </xf>
    <xf numFmtId="4" fontId="93" fillId="35" borderId="12" xfId="0" applyNumberFormat="1" applyFont="1" applyFill="1" applyBorder="1" applyAlignment="1">
      <alignment vertical="center"/>
    </xf>
    <xf numFmtId="4" fontId="93" fillId="35" borderId="17" xfId="0" applyNumberFormat="1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vertical="center"/>
    </xf>
    <xf numFmtId="4" fontId="97" fillId="35" borderId="11" xfId="0" applyNumberFormat="1" applyFont="1" applyFill="1" applyBorder="1" applyAlignment="1">
      <alignment vertical="center"/>
    </xf>
    <xf numFmtId="4" fontId="95" fillId="35" borderId="11" xfId="0" applyNumberFormat="1" applyFont="1" applyFill="1" applyBorder="1" applyAlignment="1">
      <alignment vertical="center"/>
    </xf>
    <xf numFmtId="4" fontId="97" fillId="35" borderId="21" xfId="0" applyNumberFormat="1" applyFont="1" applyFill="1" applyBorder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4" fontId="93" fillId="0" borderId="21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Border="1" applyAlignment="1">
      <alignment horizontal="right" vertical="center"/>
    </xf>
    <xf numFmtId="4" fontId="93" fillId="0" borderId="11" xfId="0" applyNumberFormat="1" applyFont="1" applyFill="1" applyBorder="1" applyAlignment="1">
      <alignment horizontal="right" vertical="center"/>
    </xf>
    <xf numFmtId="4" fontId="97" fillId="0" borderId="11" xfId="0" applyNumberFormat="1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horizontal="right" vertical="center" indent="1"/>
    </xf>
    <xf numFmtId="4" fontId="98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85" fillId="0" borderId="14" xfId="0" applyFont="1" applyFill="1" applyBorder="1" applyAlignment="1">
      <alignment horizontal="left" vertical="center" wrapText="1" indent="2"/>
    </xf>
    <xf numFmtId="0" fontId="13" fillId="0" borderId="14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885"/>
          <c:w val="0.73075"/>
          <c:h val="0.83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11793433"/>
        <c:axId val="39032034"/>
      </c:bar3D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2034"/>
        <c:crosses val="autoZero"/>
        <c:auto val="1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1793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65"/>
          <c:y val="0.43675"/>
          <c:w val="0.1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88"/>
          <c:w val="0.744"/>
          <c:h val="0.88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15743987"/>
        <c:axId val="7478156"/>
      </c:bar3D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 val="autoZero"/>
        <c:auto val="1"/>
        <c:lblOffset val="100"/>
        <c:tickLblSkip val="1"/>
        <c:noMultiLvlLbl val="0"/>
      </c:catAx>
      <c:valAx>
        <c:axId val="7478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74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1575"/>
          <c:w val="0.136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0.00025</cdr:y>
    </cdr:from>
    <cdr:to>
      <cdr:x>0.5455</cdr:x>
      <cdr:y>0.068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38275" y="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0.00325</cdr:y>
    </cdr:from>
    <cdr:to>
      <cdr:x>0.83925</cdr:x>
      <cdr:y>0.07725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00" y="9525"/>
          <a:ext cx="2552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-0.0085</cdr:y>
    </cdr:from>
    <cdr:to>
      <cdr:x>0.803</cdr:x>
      <cdr:y>0.07225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86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301" t="s">
        <v>5</v>
      </c>
      <c r="B1" s="301"/>
      <c r="C1" s="301"/>
      <c r="D1" s="301"/>
      <c r="E1" s="301"/>
      <c r="F1" s="301"/>
      <c r="G1" s="301"/>
    </row>
    <row r="2" spans="1:7" s="1" customFormat="1" ht="15.75">
      <c r="A2" s="302" t="s">
        <v>88</v>
      </c>
      <c r="B2" s="302"/>
      <c r="C2" s="302"/>
      <c r="D2" s="302"/>
      <c r="E2" s="302"/>
      <c r="F2" s="302"/>
      <c r="G2" s="302"/>
    </row>
    <row r="3" spans="1:7" s="1" customFormat="1" ht="15.75">
      <c r="A3" s="301" t="s">
        <v>4</v>
      </c>
      <c r="B3" s="301"/>
      <c r="C3" s="301"/>
      <c r="D3" s="301"/>
      <c r="E3" s="301"/>
      <c r="F3" s="301"/>
      <c r="G3" s="301"/>
    </row>
    <row r="4" spans="1:7" s="1" customFormat="1" ht="15.75">
      <c r="A4" s="301" t="s">
        <v>98</v>
      </c>
      <c r="B4" s="301"/>
      <c r="C4" s="301"/>
      <c r="D4" s="301"/>
      <c r="E4" s="301"/>
      <c r="F4" s="301"/>
      <c r="G4" s="301"/>
    </row>
    <row r="5" spans="1:7" s="1" customFormat="1" ht="16.5" thickBot="1">
      <c r="A5" s="305"/>
      <c r="B5" s="305"/>
      <c r="C5" s="305"/>
      <c r="D5" s="305"/>
      <c r="E5" s="305"/>
      <c r="F5" s="305"/>
      <c r="G5" s="304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301" t="s">
        <v>6</v>
      </c>
      <c r="B16" s="301"/>
      <c r="C16" s="301"/>
      <c r="D16" s="301"/>
      <c r="E16" s="301"/>
      <c r="F16" s="301"/>
      <c r="G16" s="301"/>
    </row>
    <row r="17" spans="1:7" s="1" customFormat="1" ht="6" customHeight="1">
      <c r="A17" s="304"/>
      <c r="B17" s="304"/>
      <c r="C17" s="304"/>
      <c r="D17" s="304"/>
      <c r="E17" s="304"/>
      <c r="F17" s="304"/>
      <c r="G17" s="304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301" t="s">
        <v>7</v>
      </c>
      <c r="B71" s="301"/>
      <c r="C71" s="301"/>
      <c r="D71" s="301"/>
      <c r="E71" s="301"/>
      <c r="F71" s="301"/>
      <c r="G71" s="301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303"/>
      <c r="B121" s="303"/>
      <c r="C121" s="303"/>
      <c r="D121" s="303"/>
      <c r="E121" s="303"/>
      <c r="F121" s="303"/>
      <c r="G121" s="303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303" t="s">
        <v>99</v>
      </c>
      <c r="B123" s="303"/>
      <c r="C123" s="303"/>
      <c r="D123" s="303"/>
      <c r="E123" s="303"/>
      <c r="F123" s="303"/>
      <c r="G123" s="303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</row>
    <row r="2" spans="1:8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</row>
    <row r="3" spans="1:8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</row>
    <row r="4" spans="1:8" s="1" customFormat="1" ht="23.25">
      <c r="A4" s="307" t="s">
        <v>162</v>
      </c>
      <c r="B4" s="307"/>
      <c r="C4" s="307"/>
      <c r="D4" s="307"/>
      <c r="E4" s="307"/>
      <c r="F4" s="307"/>
      <c r="G4" s="307"/>
      <c r="H4" s="307"/>
    </row>
    <row r="5" spans="1:9" s="1" customFormat="1" ht="23.25">
      <c r="A5" s="307"/>
      <c r="B5" s="307"/>
      <c r="C5" s="307"/>
      <c r="D5" s="307"/>
      <c r="E5" s="307"/>
      <c r="F5" s="307"/>
      <c r="G5" s="307"/>
      <c r="H5" s="307"/>
      <c r="I5" s="307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07" t="s">
        <v>6</v>
      </c>
      <c r="B14" s="307"/>
      <c r="C14" s="307"/>
      <c r="D14" s="307"/>
      <c r="E14" s="307"/>
      <c r="F14" s="307"/>
      <c r="G14" s="307"/>
      <c r="H14" s="307"/>
    </row>
    <row r="15" spans="1:8" s="1" customFormat="1" ht="6" customHeight="1">
      <c r="A15" s="306"/>
      <c r="B15" s="306"/>
      <c r="C15" s="306"/>
      <c r="D15" s="306"/>
      <c r="E15" s="306"/>
      <c r="F15" s="306"/>
      <c r="G15" s="306"/>
      <c r="H15" s="306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07" t="s">
        <v>7</v>
      </c>
      <c r="B29" s="307"/>
      <c r="C29" s="307"/>
      <c r="D29" s="307"/>
      <c r="E29" s="307"/>
      <c r="F29" s="307"/>
      <c r="G29" s="307"/>
      <c r="H29" s="307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08"/>
      <c r="B45" s="308"/>
      <c r="C45" s="308"/>
      <c r="D45" s="308"/>
      <c r="E45" s="308"/>
      <c r="F45" s="308"/>
      <c r="G45" s="308"/>
      <c r="H45" s="308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08" t="s">
        <v>158</v>
      </c>
      <c r="B47" s="308"/>
      <c r="C47" s="308"/>
      <c r="D47" s="308"/>
      <c r="E47" s="308"/>
      <c r="F47" s="308"/>
      <c r="G47" s="308"/>
      <c r="H47" s="308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s="1" customFormat="1" ht="23.25">
      <c r="A4" s="307" t="s">
        <v>165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07" t="s">
        <v>163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</row>
    <row r="14" spans="1:15" s="1" customFormat="1" ht="6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7" t="s">
        <v>7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08" t="s">
        <v>166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="50" zoomScaleNormal="50" zoomScaleSheetLayoutView="90" workbookViewId="0" topLeftCell="A1">
      <selection activeCell="O23" sqref="O23"/>
    </sheetView>
  </sheetViews>
  <sheetFormatPr defaultColWidth="11.421875" defaultRowHeight="12.75"/>
  <cols>
    <col min="1" max="1" width="72.7109375" style="2" customWidth="1"/>
    <col min="2" max="2" width="27.57421875" style="4" customWidth="1"/>
    <col min="3" max="3" width="19.57421875" style="4" customWidth="1"/>
    <col min="4" max="4" width="19.8515625" style="4" customWidth="1"/>
    <col min="5" max="5" width="29.57421875" style="3" customWidth="1"/>
    <col min="6" max="6" width="28.7109375" style="3" customWidth="1"/>
    <col min="7" max="7" width="26.140625" style="3" customWidth="1"/>
    <col min="8" max="8" width="28.57421875" style="3" bestFit="1" customWidth="1"/>
    <col min="9" max="9" width="28.57421875" style="3" customWidth="1"/>
    <col min="10" max="10" width="28.57421875" style="296" customWidth="1"/>
    <col min="11" max="11" width="28.57421875" style="3" customWidth="1"/>
    <col min="12" max="12" width="24.57421875" style="3" customWidth="1"/>
    <col min="13" max="13" width="32.28125" style="3" customWidth="1"/>
    <col min="14" max="16" width="11.421875" style="2" customWidth="1"/>
    <col min="17" max="17" width="14.421875" style="2" bestFit="1" customWidth="1"/>
    <col min="18" max="16384" width="11.421875" style="2" customWidth="1"/>
  </cols>
  <sheetData>
    <row r="1" spans="1:13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s="1" customFormat="1" ht="24" thickBot="1">
      <c r="A4" s="307" t="s">
        <v>182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3" s="1" customFormat="1" ht="71.25" thickBot="1" thickTop="1">
      <c r="A5" s="259" t="s">
        <v>24</v>
      </c>
      <c r="B5" s="260" t="s">
        <v>10</v>
      </c>
      <c r="C5" s="261" t="s">
        <v>172</v>
      </c>
      <c r="D5" s="261" t="s">
        <v>173</v>
      </c>
      <c r="E5" s="261" t="s">
        <v>11</v>
      </c>
      <c r="F5" s="260" t="s">
        <v>122</v>
      </c>
      <c r="G5" s="260" t="s">
        <v>175</v>
      </c>
      <c r="H5" s="260" t="s">
        <v>168</v>
      </c>
      <c r="I5" s="262" t="s">
        <v>169</v>
      </c>
      <c r="J5" s="262" t="s">
        <v>177</v>
      </c>
      <c r="K5" s="262" t="s">
        <v>170</v>
      </c>
      <c r="L5" s="262" t="s">
        <v>157</v>
      </c>
      <c r="M5" s="262" t="s">
        <v>171</v>
      </c>
    </row>
    <row r="6" spans="1:13" s="1" customFormat="1" ht="24" thickTop="1">
      <c r="A6" s="131" t="s">
        <v>2</v>
      </c>
      <c r="B6" s="132">
        <f aca="true" t="shared" si="0" ref="B6:L6">B8+B10</f>
        <v>10950336</v>
      </c>
      <c r="C6" s="132">
        <f t="shared" si="0"/>
        <v>0</v>
      </c>
      <c r="D6" s="132">
        <f t="shared" si="0"/>
        <v>0</v>
      </c>
      <c r="E6" s="132">
        <f t="shared" si="0"/>
        <v>10950336</v>
      </c>
      <c r="F6" s="132">
        <f t="shared" si="0"/>
        <v>3479306</v>
      </c>
      <c r="G6" s="132">
        <f t="shared" si="0"/>
        <v>84890.3</v>
      </c>
      <c r="H6" s="132">
        <f t="shared" si="0"/>
        <v>2252411.13</v>
      </c>
      <c r="I6" s="132">
        <f>I8+I10</f>
        <v>1226894.87</v>
      </c>
      <c r="J6" s="132">
        <f>J8+J10</f>
        <v>8697924.87</v>
      </c>
      <c r="K6" s="132">
        <f>K8+K10</f>
        <v>7471030</v>
      </c>
      <c r="L6" s="132">
        <f t="shared" si="0"/>
        <v>185348.86000000002</v>
      </c>
      <c r="M6" s="132">
        <f>M8+M10</f>
        <v>2067062.2700000003</v>
      </c>
    </row>
    <row r="7" spans="1:13" s="1" customFormat="1" ht="7.5" customHeight="1">
      <c r="A7" s="134"/>
      <c r="B7" s="135"/>
      <c r="C7" s="243"/>
      <c r="D7" s="243"/>
      <c r="E7" s="136"/>
      <c r="F7" s="136"/>
      <c r="G7" s="136"/>
      <c r="H7" s="136"/>
      <c r="I7" s="136"/>
      <c r="J7" s="136"/>
      <c r="K7" s="136"/>
      <c r="L7" s="136"/>
      <c r="M7" s="136"/>
    </row>
    <row r="8" spans="1:13" s="1" customFormat="1" ht="23.25">
      <c r="A8" s="137" t="s">
        <v>8</v>
      </c>
      <c r="B8" s="138">
        <f aca="true" t="shared" si="1" ref="B8:L8">+B16</f>
        <v>7553229</v>
      </c>
      <c r="C8" s="138">
        <f t="shared" si="1"/>
        <v>0</v>
      </c>
      <c r="D8" s="138">
        <f t="shared" si="1"/>
        <v>0</v>
      </c>
      <c r="E8" s="138">
        <f t="shared" si="1"/>
        <v>7553229</v>
      </c>
      <c r="F8" s="138">
        <f t="shared" si="1"/>
        <v>2178485</v>
      </c>
      <c r="G8" s="138">
        <f t="shared" si="1"/>
        <v>84890.3</v>
      </c>
      <c r="H8" s="138">
        <f t="shared" si="1"/>
        <v>1606284.4000000001</v>
      </c>
      <c r="I8" s="138">
        <f t="shared" si="1"/>
        <v>572200.6</v>
      </c>
      <c r="J8" s="138">
        <f t="shared" si="1"/>
        <v>5946944.6</v>
      </c>
      <c r="K8" s="138">
        <f t="shared" si="1"/>
        <v>5374744</v>
      </c>
      <c r="L8" s="138">
        <f t="shared" si="1"/>
        <v>46319.450000000004</v>
      </c>
      <c r="M8" s="138">
        <f>+M16</f>
        <v>1559964.9500000002</v>
      </c>
    </row>
    <row r="9" spans="1:13" s="1" customFormat="1" ht="15" customHeight="1">
      <c r="A9" s="140"/>
      <c r="B9" s="141"/>
      <c r="C9" s="141"/>
      <c r="D9" s="141"/>
      <c r="E9" s="141"/>
      <c r="F9" s="141"/>
      <c r="G9" s="141"/>
      <c r="H9" s="141"/>
      <c r="I9" s="254"/>
      <c r="J9" s="254"/>
      <c r="K9" s="254"/>
      <c r="L9" s="254"/>
      <c r="M9" s="254"/>
    </row>
    <row r="10" spans="1:13" s="1" customFormat="1" ht="23.25">
      <c r="A10" s="137" t="s">
        <v>9</v>
      </c>
      <c r="B10" s="138">
        <f aca="true" t="shared" si="2" ref="B10:L10">+B31</f>
        <v>3397107</v>
      </c>
      <c r="C10" s="138">
        <f t="shared" si="2"/>
        <v>0</v>
      </c>
      <c r="D10" s="138">
        <f t="shared" si="2"/>
        <v>0</v>
      </c>
      <c r="E10" s="138">
        <f t="shared" si="2"/>
        <v>3397107</v>
      </c>
      <c r="F10" s="138">
        <f t="shared" si="2"/>
        <v>1300821</v>
      </c>
      <c r="G10" s="138">
        <f t="shared" si="2"/>
        <v>0</v>
      </c>
      <c r="H10" s="138">
        <f t="shared" si="2"/>
        <v>646126.73</v>
      </c>
      <c r="I10" s="138">
        <f t="shared" si="2"/>
        <v>654694.27</v>
      </c>
      <c r="J10" s="138">
        <f t="shared" si="2"/>
        <v>2750980.27</v>
      </c>
      <c r="K10" s="138">
        <f t="shared" si="2"/>
        <v>2096286</v>
      </c>
      <c r="L10" s="138">
        <f t="shared" si="2"/>
        <v>139029.41</v>
      </c>
      <c r="M10" s="138">
        <f>+M31</f>
        <v>507097.32</v>
      </c>
    </row>
    <row r="11" spans="1:13" s="1" customFormat="1" ht="6" customHeight="1">
      <c r="A11" s="144"/>
      <c r="B11" s="145"/>
      <c r="C11" s="145"/>
      <c r="D11" s="145"/>
      <c r="E11" s="144"/>
      <c r="F11" s="144"/>
      <c r="G11" s="144"/>
      <c r="H11" s="144"/>
      <c r="I11" s="146"/>
      <c r="J11" s="279"/>
      <c r="K11" s="146"/>
      <c r="L11" s="146"/>
      <c r="M11" s="146"/>
    </row>
    <row r="12" spans="1:13" s="1" customFormat="1" ht="23.25">
      <c r="A12" s="307" t="s">
        <v>163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3" s="1" customFormat="1" ht="6" customHeight="1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</row>
    <row r="14" spans="1:13" s="1" customFormat="1" ht="6" customHeight="1" thickBot="1">
      <c r="A14" s="125"/>
      <c r="B14" s="125"/>
      <c r="C14" s="125"/>
      <c r="D14" s="125"/>
      <c r="E14" s="125"/>
      <c r="F14" s="125"/>
      <c r="G14" s="125"/>
      <c r="H14" s="147"/>
      <c r="I14" s="147"/>
      <c r="J14" s="280"/>
      <c r="K14" s="147"/>
      <c r="L14" s="147"/>
      <c r="M14" s="147"/>
    </row>
    <row r="15" spans="1:13" s="1" customFormat="1" ht="71.25" thickBot="1" thickTop="1">
      <c r="A15" s="259" t="s">
        <v>24</v>
      </c>
      <c r="B15" s="260" t="s">
        <v>10</v>
      </c>
      <c r="C15" s="261" t="s">
        <v>172</v>
      </c>
      <c r="D15" s="261" t="s">
        <v>173</v>
      </c>
      <c r="E15" s="261" t="s">
        <v>11</v>
      </c>
      <c r="F15" s="260" t="s">
        <v>122</v>
      </c>
      <c r="G15" s="260" t="s">
        <v>167</v>
      </c>
      <c r="H15" s="260" t="s">
        <v>168</v>
      </c>
      <c r="I15" s="262" t="s">
        <v>169</v>
      </c>
      <c r="J15" s="262" t="s">
        <v>177</v>
      </c>
      <c r="K15" s="262" t="s">
        <v>170</v>
      </c>
      <c r="L15" s="262" t="s">
        <v>157</v>
      </c>
      <c r="M15" s="262" t="s">
        <v>171</v>
      </c>
    </row>
    <row r="16" spans="1:17" s="1" customFormat="1" ht="24" thickTop="1">
      <c r="A16" s="131" t="s">
        <v>13</v>
      </c>
      <c r="B16" s="148">
        <f aca="true" t="shared" si="3" ref="B16:L16">B17+B21</f>
        <v>7553229</v>
      </c>
      <c r="C16" s="148">
        <f t="shared" si="3"/>
        <v>0</v>
      </c>
      <c r="D16" s="148">
        <f t="shared" si="3"/>
        <v>0</v>
      </c>
      <c r="E16" s="148">
        <f t="shared" si="3"/>
        <v>7553229</v>
      </c>
      <c r="F16" s="148">
        <f t="shared" si="3"/>
        <v>2178485</v>
      </c>
      <c r="G16" s="148">
        <f t="shared" si="3"/>
        <v>84890.3</v>
      </c>
      <c r="H16" s="148">
        <f t="shared" si="3"/>
        <v>1606284.4000000001</v>
      </c>
      <c r="I16" s="148">
        <f t="shared" si="3"/>
        <v>572200.6</v>
      </c>
      <c r="J16" s="148">
        <f t="shared" si="3"/>
        <v>5946944.6</v>
      </c>
      <c r="K16" s="148">
        <f t="shared" si="3"/>
        <v>5374744</v>
      </c>
      <c r="L16" s="148">
        <f t="shared" si="3"/>
        <v>46319.450000000004</v>
      </c>
      <c r="M16" s="148">
        <f>M17+M21</f>
        <v>1559964.9500000002</v>
      </c>
      <c r="Q16" s="208"/>
    </row>
    <row r="17" spans="1:26" s="5" customFormat="1" ht="23.25">
      <c r="A17" s="149" t="s">
        <v>33</v>
      </c>
      <c r="B17" s="150">
        <f>+B18</f>
        <v>4334865</v>
      </c>
      <c r="C17" s="150">
        <f>+C18</f>
        <v>0</v>
      </c>
      <c r="D17" s="150">
        <f>+D18</f>
        <v>0</v>
      </c>
      <c r="E17" s="151">
        <f>+E19</f>
        <v>4308005</v>
      </c>
      <c r="F17" s="151">
        <f>+F19</f>
        <v>1203229</v>
      </c>
      <c r="G17" s="151">
        <f>+G19</f>
        <v>84890.3</v>
      </c>
      <c r="H17" s="151">
        <f aca="true" t="shared" si="4" ref="H17:M17">H19</f>
        <v>807203.27</v>
      </c>
      <c r="I17" s="151">
        <f t="shared" si="4"/>
        <v>396025.73</v>
      </c>
      <c r="J17" s="151">
        <f t="shared" si="4"/>
        <v>3500801.73</v>
      </c>
      <c r="K17" s="151">
        <f t="shared" si="4"/>
        <v>3104776</v>
      </c>
      <c r="L17" s="151">
        <f t="shared" si="4"/>
        <v>7341.62</v>
      </c>
      <c r="M17" s="151">
        <f t="shared" si="4"/>
        <v>799861.65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5" customFormat="1" ht="23.25">
      <c r="A18" s="152" t="s">
        <v>3</v>
      </c>
      <c r="B18" s="153">
        <f>SUM(B19:B19)</f>
        <v>4334865</v>
      </c>
      <c r="C18" s="153">
        <f>SUM(C19:C19)</f>
        <v>0</v>
      </c>
      <c r="D18" s="153">
        <f>SUM(D19:D19)</f>
        <v>0</v>
      </c>
      <c r="E18" s="154">
        <f aca="true" t="shared" si="5" ref="E18:M18">SUM(E19)</f>
        <v>4308005</v>
      </c>
      <c r="F18" s="154">
        <f t="shared" si="5"/>
        <v>1203229</v>
      </c>
      <c r="G18" s="154">
        <f t="shared" si="5"/>
        <v>84890.3</v>
      </c>
      <c r="H18" s="154">
        <f t="shared" si="5"/>
        <v>807203.27</v>
      </c>
      <c r="I18" s="154">
        <f t="shared" si="5"/>
        <v>396025.73</v>
      </c>
      <c r="J18" s="154">
        <f t="shared" si="5"/>
        <v>3500801.73</v>
      </c>
      <c r="K18" s="154">
        <f t="shared" si="5"/>
        <v>3104776</v>
      </c>
      <c r="L18" s="154">
        <f t="shared" si="5"/>
        <v>7341.62</v>
      </c>
      <c r="M18" s="154">
        <f t="shared" si="5"/>
        <v>799861.65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6" customFormat="1" ht="23.25">
      <c r="A19" s="155" t="s">
        <v>34</v>
      </c>
      <c r="B19" s="156">
        <v>4334865</v>
      </c>
      <c r="C19" s="156">
        <v>0</v>
      </c>
      <c r="D19" s="156">
        <v>0</v>
      </c>
      <c r="E19" s="157">
        <v>4308005</v>
      </c>
      <c r="F19" s="157">
        <v>1203229</v>
      </c>
      <c r="G19" s="157">
        <v>84890.3</v>
      </c>
      <c r="H19" s="157">
        <v>807203.27</v>
      </c>
      <c r="I19" s="195">
        <v>396025.73</v>
      </c>
      <c r="J19" s="195">
        <f>SUM(I19+K19)</f>
        <v>3500801.73</v>
      </c>
      <c r="K19" s="195">
        <v>3104776</v>
      </c>
      <c r="L19" s="195">
        <v>7341.62</v>
      </c>
      <c r="M19" s="195">
        <v>799861.65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6" customFormat="1" ht="15" customHeight="1">
      <c r="A20" s="159"/>
      <c r="B20" s="160"/>
      <c r="C20" s="160"/>
      <c r="D20" s="160"/>
      <c r="E20" s="161"/>
      <c r="F20" s="161"/>
      <c r="G20" s="161"/>
      <c r="H20" s="161"/>
      <c r="I20" s="255"/>
      <c r="J20" s="255"/>
      <c r="K20" s="255"/>
      <c r="L20" s="255"/>
      <c r="M20" s="255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5" customFormat="1" ht="46.5">
      <c r="A21" s="297" t="s">
        <v>102</v>
      </c>
      <c r="B21" s="163">
        <f aca="true" t="shared" si="6" ref="B21:L21">B22+B23+B24+B25</f>
        <v>3218364</v>
      </c>
      <c r="C21" s="163">
        <f t="shared" si="6"/>
        <v>0</v>
      </c>
      <c r="D21" s="163">
        <f t="shared" si="6"/>
        <v>0</v>
      </c>
      <c r="E21" s="163">
        <f t="shared" si="6"/>
        <v>3245224</v>
      </c>
      <c r="F21" s="163">
        <f t="shared" si="6"/>
        <v>975256</v>
      </c>
      <c r="G21" s="163">
        <f t="shared" si="6"/>
        <v>0</v>
      </c>
      <c r="H21" s="151">
        <f t="shared" si="6"/>
        <v>799081.1300000001</v>
      </c>
      <c r="I21" s="163">
        <f t="shared" si="6"/>
        <v>176174.87</v>
      </c>
      <c r="J21" s="151">
        <f t="shared" si="6"/>
        <v>2446142.8699999996</v>
      </c>
      <c r="K21" s="163">
        <f t="shared" si="6"/>
        <v>2269968</v>
      </c>
      <c r="L21" s="163">
        <f t="shared" si="6"/>
        <v>38977.83</v>
      </c>
      <c r="M21" s="163">
        <f>M22+M23+M24+M25</f>
        <v>760103.3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" customFormat="1" ht="46.5">
      <c r="A22" s="298" t="s">
        <v>103</v>
      </c>
      <c r="B22" s="166">
        <v>2635614</v>
      </c>
      <c r="C22" s="166">
        <v>0</v>
      </c>
      <c r="D22" s="166">
        <v>0</v>
      </c>
      <c r="E22" s="167">
        <v>2657878</v>
      </c>
      <c r="F22" s="167">
        <v>777779</v>
      </c>
      <c r="G22" s="167">
        <v>0</v>
      </c>
      <c r="H22" s="161">
        <v>648471.04</v>
      </c>
      <c r="I22" s="256">
        <v>129307.96</v>
      </c>
      <c r="J22" s="255">
        <f>SUM(I22+K22)</f>
        <v>2009406.96</v>
      </c>
      <c r="K22" s="256">
        <v>1880099</v>
      </c>
      <c r="L22" s="256">
        <v>34844.25</v>
      </c>
      <c r="M22" s="256">
        <v>613626.79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5" customFormat="1" ht="23.25">
      <c r="A23" s="165" t="s">
        <v>104</v>
      </c>
      <c r="B23" s="160">
        <v>154564</v>
      </c>
      <c r="C23" s="160">
        <v>0</v>
      </c>
      <c r="D23" s="160">
        <v>0</v>
      </c>
      <c r="E23" s="161">
        <v>155177</v>
      </c>
      <c r="F23" s="161">
        <v>54243</v>
      </c>
      <c r="G23" s="161">
        <v>0</v>
      </c>
      <c r="H23" s="161">
        <v>31828.31</v>
      </c>
      <c r="I23" s="255">
        <v>22414.69</v>
      </c>
      <c r="J23" s="255">
        <f>SUM(I23+K23)</f>
        <v>123348.69</v>
      </c>
      <c r="K23" s="255">
        <v>100934</v>
      </c>
      <c r="L23" s="255">
        <v>2663.6</v>
      </c>
      <c r="M23" s="255">
        <v>29164.71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6" customFormat="1" ht="23.25">
      <c r="A24" s="165" t="s">
        <v>105</v>
      </c>
      <c r="B24" s="171">
        <v>277698</v>
      </c>
      <c r="C24" s="171">
        <v>0</v>
      </c>
      <c r="D24" s="171">
        <v>0</v>
      </c>
      <c r="E24" s="157">
        <v>280808</v>
      </c>
      <c r="F24" s="157">
        <v>81754</v>
      </c>
      <c r="G24" s="172">
        <v>0</v>
      </c>
      <c r="H24" s="172">
        <v>64030.79</v>
      </c>
      <c r="I24" s="257">
        <v>17723.21</v>
      </c>
      <c r="J24" s="255">
        <f>SUM(I24+K24)</f>
        <v>216777.21</v>
      </c>
      <c r="K24" s="257">
        <v>199054</v>
      </c>
      <c r="L24" s="257">
        <v>781</v>
      </c>
      <c r="M24" s="257">
        <v>63249.79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6" customFormat="1" ht="23.25">
      <c r="A25" s="174" t="s">
        <v>106</v>
      </c>
      <c r="B25" s="156">
        <v>150488</v>
      </c>
      <c r="C25" s="156">
        <v>0</v>
      </c>
      <c r="D25" s="156">
        <v>0</v>
      </c>
      <c r="E25" s="157">
        <v>151361</v>
      </c>
      <c r="F25" s="157">
        <v>61480</v>
      </c>
      <c r="G25" s="157">
        <v>0</v>
      </c>
      <c r="H25" s="157">
        <v>54750.99</v>
      </c>
      <c r="I25" s="195">
        <v>6729.01</v>
      </c>
      <c r="J25" s="255">
        <f>SUM(I25+K25)</f>
        <v>96610.01</v>
      </c>
      <c r="K25" s="195">
        <v>89881</v>
      </c>
      <c r="L25" s="195">
        <v>688.98</v>
      </c>
      <c r="M25" s="195">
        <v>54062.01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6" customHeight="1">
      <c r="A26" s="175"/>
      <c r="B26" s="176"/>
      <c r="C26" s="176"/>
      <c r="D26" s="176"/>
      <c r="E26" s="177"/>
      <c r="F26" s="177"/>
      <c r="G26" s="177"/>
      <c r="H26" s="177"/>
      <c r="I26" s="177"/>
      <c r="J26" s="287"/>
      <c r="K26" s="177"/>
      <c r="L26" s="177"/>
      <c r="M26" s="17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13" ht="28.5" customHeight="1">
      <c r="A27" s="307" t="s">
        <v>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ht="6" customHeight="1">
      <c r="A28" s="178"/>
      <c r="B28" s="179"/>
      <c r="C28" s="179"/>
      <c r="D28" s="179"/>
      <c r="E28" s="178"/>
      <c r="F28" s="178"/>
      <c r="G28" s="178"/>
      <c r="H28" s="178"/>
      <c r="I28" s="178"/>
      <c r="J28" s="288"/>
      <c r="K28" s="178"/>
      <c r="L28" s="178"/>
      <c r="M28" s="178"/>
    </row>
    <row r="29" spans="1:13" ht="6" customHeight="1" thickBot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</row>
    <row r="30" spans="1:13" ht="71.25" thickBot="1" thickTop="1">
      <c r="A30" s="259" t="s">
        <v>0</v>
      </c>
      <c r="B30" s="272" t="s">
        <v>10</v>
      </c>
      <c r="C30" s="261" t="s">
        <v>172</v>
      </c>
      <c r="D30" s="261" t="s">
        <v>173</v>
      </c>
      <c r="E30" s="260" t="s">
        <v>11</v>
      </c>
      <c r="F30" s="260" t="s">
        <v>122</v>
      </c>
      <c r="G30" s="260" t="s">
        <v>167</v>
      </c>
      <c r="H30" s="260" t="s">
        <v>168</v>
      </c>
      <c r="I30" s="262" t="s">
        <v>169</v>
      </c>
      <c r="J30" s="262" t="s">
        <v>177</v>
      </c>
      <c r="K30" s="262" t="s">
        <v>170</v>
      </c>
      <c r="L30" s="262" t="s">
        <v>157</v>
      </c>
      <c r="M30" s="262" t="s">
        <v>171</v>
      </c>
    </row>
    <row r="31" spans="1:13" ht="24" thickTop="1">
      <c r="A31" s="268" t="s">
        <v>14</v>
      </c>
      <c r="B31" s="269">
        <f aca="true" t="shared" si="7" ref="B31:L31">B34+B40</f>
        <v>3397107</v>
      </c>
      <c r="C31" s="269">
        <f t="shared" si="7"/>
        <v>0</v>
      </c>
      <c r="D31" s="184">
        <f t="shared" si="7"/>
        <v>0</v>
      </c>
      <c r="E31" s="184">
        <f t="shared" si="7"/>
        <v>3397107</v>
      </c>
      <c r="F31" s="184">
        <f t="shared" si="7"/>
        <v>1300821</v>
      </c>
      <c r="G31" s="184">
        <f t="shared" si="7"/>
        <v>0</v>
      </c>
      <c r="H31" s="184">
        <f t="shared" si="7"/>
        <v>646126.73</v>
      </c>
      <c r="I31" s="184">
        <f t="shared" si="7"/>
        <v>654694.27</v>
      </c>
      <c r="J31" s="184">
        <f t="shared" si="7"/>
        <v>2750980.27</v>
      </c>
      <c r="K31" s="184">
        <f t="shared" si="7"/>
        <v>2096286</v>
      </c>
      <c r="L31" s="184">
        <f t="shared" si="7"/>
        <v>139029.41</v>
      </c>
      <c r="M31" s="184">
        <f>M34+M40</f>
        <v>507097.32</v>
      </c>
    </row>
    <row r="32" spans="1:13" ht="7.5" customHeight="1">
      <c r="A32" s="267"/>
      <c r="B32" s="189"/>
      <c r="C32" s="189"/>
      <c r="D32" s="189"/>
      <c r="E32" s="186"/>
      <c r="F32" s="186"/>
      <c r="G32" s="186"/>
      <c r="H32" s="186"/>
      <c r="I32" s="189"/>
      <c r="J32" s="189"/>
      <c r="K32" s="189"/>
      <c r="L32" s="189"/>
      <c r="M32" s="189"/>
    </row>
    <row r="33" spans="1:13" ht="7.5" customHeight="1">
      <c r="A33" s="270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23.25">
      <c r="A34" s="192" t="s">
        <v>107</v>
      </c>
      <c r="B34" s="271">
        <f aca="true" t="shared" si="8" ref="B34:L34">SUM(B35:B38)</f>
        <v>3168555</v>
      </c>
      <c r="C34" s="185">
        <f t="shared" si="8"/>
        <v>0</v>
      </c>
      <c r="D34" s="185">
        <f t="shared" si="8"/>
        <v>0</v>
      </c>
      <c r="E34" s="185">
        <f t="shared" si="8"/>
        <v>3146808</v>
      </c>
      <c r="F34" s="185">
        <f t="shared" si="8"/>
        <v>1154764</v>
      </c>
      <c r="G34" s="185">
        <f t="shared" si="8"/>
        <v>0</v>
      </c>
      <c r="H34" s="185">
        <f t="shared" si="8"/>
        <v>553776.41</v>
      </c>
      <c r="I34" s="185">
        <f t="shared" si="8"/>
        <v>600987.59</v>
      </c>
      <c r="J34" s="185">
        <f t="shared" si="8"/>
        <v>2593031.59</v>
      </c>
      <c r="K34" s="185">
        <f t="shared" si="8"/>
        <v>1992044</v>
      </c>
      <c r="L34" s="185">
        <f t="shared" si="8"/>
        <v>108069.41</v>
      </c>
      <c r="M34" s="185">
        <f>SUM(M35:M38)</f>
        <v>445707</v>
      </c>
    </row>
    <row r="35" spans="1:13" ht="46.5">
      <c r="A35" s="299" t="s">
        <v>108</v>
      </c>
      <c r="B35" s="156">
        <v>545467</v>
      </c>
      <c r="C35" s="194">
        <v>0</v>
      </c>
      <c r="D35" s="194">
        <v>0</v>
      </c>
      <c r="E35" s="194">
        <v>635152</v>
      </c>
      <c r="F35" s="156">
        <v>289332</v>
      </c>
      <c r="G35" s="156"/>
      <c r="H35" s="156">
        <v>104361.05</v>
      </c>
      <c r="I35" s="258">
        <v>184970.95</v>
      </c>
      <c r="J35" s="258">
        <f>I35+K35</f>
        <v>530790.95</v>
      </c>
      <c r="K35" s="258">
        <v>345820</v>
      </c>
      <c r="L35" s="258">
        <v>19939.79</v>
      </c>
      <c r="M35" s="195">
        <v>84421.26</v>
      </c>
    </row>
    <row r="36" spans="1:13" ht="23.25">
      <c r="A36" s="155" t="s">
        <v>110</v>
      </c>
      <c r="B36" s="156">
        <v>440823</v>
      </c>
      <c r="C36" s="194">
        <v>0</v>
      </c>
      <c r="D36" s="194">
        <v>0</v>
      </c>
      <c r="E36" s="194">
        <v>367944</v>
      </c>
      <c r="F36" s="156">
        <v>204919</v>
      </c>
      <c r="G36" s="156"/>
      <c r="H36" s="156">
        <v>153299.95</v>
      </c>
      <c r="I36" s="258">
        <v>51619.05</v>
      </c>
      <c r="J36" s="258">
        <f>I36+K36</f>
        <v>214644.05</v>
      </c>
      <c r="K36" s="258">
        <v>163025</v>
      </c>
      <c r="L36" s="258">
        <v>56822.62</v>
      </c>
      <c r="M36" s="195">
        <v>96477.33</v>
      </c>
    </row>
    <row r="37" spans="1:13" ht="23.25">
      <c r="A37" s="155" t="s">
        <v>139</v>
      </c>
      <c r="B37" s="156">
        <v>577265</v>
      </c>
      <c r="C37" s="156">
        <v>0</v>
      </c>
      <c r="D37" s="156">
        <v>0</v>
      </c>
      <c r="E37" s="156">
        <v>560459</v>
      </c>
      <c r="F37" s="156">
        <v>157910</v>
      </c>
      <c r="G37" s="156"/>
      <c r="H37" s="156">
        <v>88327.01</v>
      </c>
      <c r="I37" s="258">
        <v>69582.99</v>
      </c>
      <c r="J37" s="258">
        <f>I37+K37</f>
        <v>472131.99</v>
      </c>
      <c r="K37" s="258">
        <v>402549</v>
      </c>
      <c r="L37" s="258">
        <v>10363</v>
      </c>
      <c r="M37" s="195">
        <v>77964.01</v>
      </c>
    </row>
    <row r="38" spans="1:13" ht="23.25">
      <c r="A38" s="155" t="s">
        <v>141</v>
      </c>
      <c r="B38" s="156">
        <v>1605000</v>
      </c>
      <c r="C38" s="156">
        <v>0</v>
      </c>
      <c r="D38" s="156">
        <v>0</v>
      </c>
      <c r="E38" s="156">
        <v>1583253</v>
      </c>
      <c r="F38" s="156">
        <v>502603</v>
      </c>
      <c r="G38" s="156"/>
      <c r="H38" s="156">
        <v>207788.4</v>
      </c>
      <c r="I38" s="258">
        <v>294814.6</v>
      </c>
      <c r="J38" s="258">
        <f>I38+K38</f>
        <v>1375464.6</v>
      </c>
      <c r="K38" s="258">
        <v>1080650</v>
      </c>
      <c r="L38" s="258">
        <v>20944</v>
      </c>
      <c r="M38" s="195">
        <v>186844.4</v>
      </c>
    </row>
    <row r="39" spans="1:13" ht="15" customHeight="1">
      <c r="A39" s="155"/>
      <c r="B39" s="156"/>
      <c r="C39" s="156"/>
      <c r="D39" s="156"/>
      <c r="E39" s="156"/>
      <c r="F39" s="156"/>
      <c r="G39" s="156"/>
      <c r="H39" s="156"/>
      <c r="I39" s="258"/>
      <c r="J39" s="258"/>
      <c r="K39" s="258"/>
      <c r="L39" s="258"/>
      <c r="M39" s="195"/>
    </row>
    <row r="40" spans="1:13" ht="46.5">
      <c r="A40" s="300" t="s">
        <v>115</v>
      </c>
      <c r="B40" s="150">
        <f aca="true" t="shared" si="9" ref="B40:M40">SUM(B41)</f>
        <v>228552</v>
      </c>
      <c r="C40" s="150">
        <f t="shared" si="9"/>
        <v>0</v>
      </c>
      <c r="D40" s="150"/>
      <c r="E40" s="150">
        <f t="shared" si="9"/>
        <v>250299</v>
      </c>
      <c r="F40" s="150">
        <f t="shared" si="9"/>
        <v>146057</v>
      </c>
      <c r="G40" s="150">
        <f t="shared" si="9"/>
        <v>0</v>
      </c>
      <c r="H40" s="150">
        <f t="shared" si="9"/>
        <v>92350.32</v>
      </c>
      <c r="I40" s="150">
        <f t="shared" si="9"/>
        <v>53706.68</v>
      </c>
      <c r="J40" s="150">
        <f t="shared" si="9"/>
        <v>157948.68</v>
      </c>
      <c r="K40" s="150">
        <f t="shared" si="9"/>
        <v>104242</v>
      </c>
      <c r="L40" s="150">
        <f t="shared" si="9"/>
        <v>30960</v>
      </c>
      <c r="M40" s="151">
        <f t="shared" si="9"/>
        <v>61390.32</v>
      </c>
    </row>
    <row r="41" spans="1:13" ht="23.25">
      <c r="A41" s="155" t="s">
        <v>111</v>
      </c>
      <c r="B41" s="156">
        <v>228552</v>
      </c>
      <c r="C41" s="194">
        <v>0</v>
      </c>
      <c r="D41" s="194">
        <v>0</v>
      </c>
      <c r="E41" s="194">
        <v>250299</v>
      </c>
      <c r="F41" s="156">
        <v>146057</v>
      </c>
      <c r="G41" s="156"/>
      <c r="H41" s="156">
        <v>92350.32</v>
      </c>
      <c r="I41" s="258">
        <v>53706.68</v>
      </c>
      <c r="J41" s="258">
        <f>I41+K41</f>
        <v>157948.68</v>
      </c>
      <c r="K41" s="258">
        <v>104242</v>
      </c>
      <c r="L41" s="258">
        <v>30960</v>
      </c>
      <c r="M41" s="195">
        <v>61390.32</v>
      </c>
    </row>
    <row r="42" spans="1:13" ht="23.25">
      <c r="A42" s="155"/>
      <c r="B42" s="156"/>
      <c r="C42" s="194"/>
      <c r="D42" s="194"/>
      <c r="E42" s="194"/>
      <c r="F42" s="156"/>
      <c r="G42" s="156"/>
      <c r="H42" s="156"/>
      <c r="I42" s="258"/>
      <c r="J42" s="292"/>
      <c r="K42" s="258"/>
      <c r="L42" s="258"/>
      <c r="M42" s="258"/>
    </row>
    <row r="43" spans="1:13" ht="15" customHeight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</row>
    <row r="44" spans="1:13" ht="1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94"/>
      <c r="K44" s="200"/>
      <c r="L44" s="200"/>
      <c r="M44" s="200"/>
    </row>
    <row r="45" spans="1:13" ht="15" customHeight="1">
      <c r="A45" s="308" t="s">
        <v>183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</row>
    <row r="46" spans="1:13" ht="15">
      <c r="A46" s="33"/>
      <c r="B46" s="61"/>
      <c r="C46" s="61"/>
      <c r="D46" s="61"/>
      <c r="E46" s="39"/>
      <c r="F46" s="39"/>
      <c r="G46" s="39"/>
      <c r="H46" s="39"/>
      <c r="I46" s="39"/>
      <c r="J46" s="295"/>
      <c r="K46" s="39"/>
      <c r="L46" s="39"/>
      <c r="M46" s="39"/>
    </row>
    <row r="47" spans="1:13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</row>
    <row r="48" spans="1:13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</row>
    <row r="49" spans="1:13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</row>
    <row r="50" spans="1:13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</row>
    <row r="51" spans="1:13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</row>
    <row r="52" spans="1:13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</row>
    <row r="53" spans="1:13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</row>
    <row r="54" spans="1:13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</row>
    <row r="55" spans="1:13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</row>
    <row r="56" spans="1:13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</row>
    <row r="57" spans="1:13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</row>
    <row r="58" spans="1:13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</row>
    <row r="59" spans="1:13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</row>
    <row r="60" spans="1:13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</row>
    <row r="61" spans="1:13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</row>
    <row r="62" spans="1:13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</row>
    <row r="63" spans="1:13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</row>
    <row r="64" spans="1:13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</row>
    <row r="65" spans="1:13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</row>
    <row r="66" spans="1:13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</row>
    <row r="67" spans="1:13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</row>
    <row r="68" spans="1:13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</row>
    <row r="69" spans="1:13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</row>
    <row r="70" spans="1:13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</row>
    <row r="71" spans="1:13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</row>
  </sheetData>
  <sheetProtection formatRows="0" insertColumns="0" insertRows="0" selectLockedCells="1" selectUnlockedCells="1"/>
  <mergeCells count="9">
    <mergeCell ref="A27:M27"/>
    <mergeCell ref="A43:M43"/>
    <mergeCell ref="A45:M45"/>
    <mergeCell ref="A1:M1"/>
    <mergeCell ref="A2:M2"/>
    <mergeCell ref="A3:M3"/>
    <mergeCell ref="A4:M4"/>
    <mergeCell ref="A12:M12"/>
    <mergeCell ref="A13:M13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33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s="1" customFormat="1" ht="23.25">
      <c r="A4" s="307" t="s">
        <v>181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07" t="s">
        <v>163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</row>
    <row r="14" spans="1:14" s="1" customFormat="1" ht="6" customHeight="1" hidden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07" t="s">
        <v>7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08" t="s">
        <v>180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s="1" customFormat="1" ht="23.25">
      <c r="A4" s="307" t="s">
        <v>179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07" t="s">
        <v>163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</row>
    <row r="14" spans="1:15" s="1" customFormat="1" ht="6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7" t="s">
        <v>7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08" t="s">
        <v>178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s="1" customFormat="1" ht="23.25">
      <c r="A4" s="307" t="s">
        <v>151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1" s="1" customFormat="1" ht="24" thickBot="1">
      <c r="A5" s="213"/>
      <c r="B5" s="310">
        <v>2013</v>
      </c>
      <c r="C5" s="310"/>
      <c r="D5" s="310"/>
      <c r="E5" s="310">
        <v>2014</v>
      </c>
      <c r="F5" s="310"/>
      <c r="G5" s="310"/>
      <c r="H5" s="310">
        <v>2015</v>
      </c>
      <c r="I5" s="310"/>
      <c r="J5" s="310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07" t="s">
        <v>6</v>
      </c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s="1" customFormat="1" ht="6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07" t="s">
        <v>7</v>
      </c>
      <c r="B28" s="307"/>
      <c r="C28" s="307"/>
      <c r="D28" s="307"/>
      <c r="E28" s="307"/>
      <c r="F28" s="307"/>
      <c r="G28" s="307"/>
      <c r="H28" s="307"/>
      <c r="I28" s="307"/>
      <c r="J28" s="307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s="1" customFormat="1" ht="23.25">
      <c r="A4" s="307" t="s">
        <v>152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s="1" customFormat="1" ht="24" thickBot="1">
      <c r="A5" s="213"/>
      <c r="B5" s="310">
        <v>2016</v>
      </c>
      <c r="C5" s="310"/>
      <c r="D5" s="310"/>
      <c r="E5" s="310">
        <v>2017</v>
      </c>
      <c r="F5" s="310"/>
      <c r="G5" s="310"/>
      <c r="H5" s="310">
        <v>2018</v>
      </c>
      <c r="I5" s="310"/>
      <c r="J5" s="310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7" t="s">
        <v>6</v>
      </c>
      <c r="B13" s="307"/>
      <c r="C13" s="307"/>
      <c r="D13" s="307"/>
      <c r="E13" s="307"/>
      <c r="F13" s="307"/>
      <c r="G13" s="307"/>
      <c r="H13" s="307"/>
    </row>
    <row r="14" spans="1:7" s="1" customFormat="1" ht="6" customHeight="1">
      <c r="A14" s="306"/>
      <c r="B14" s="306"/>
      <c r="C14" s="306"/>
      <c r="D14" s="306"/>
      <c r="E14" s="306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7" t="s">
        <v>7</v>
      </c>
      <c r="B28" s="307"/>
      <c r="C28" s="307"/>
      <c r="D28" s="307"/>
      <c r="E28" s="307"/>
      <c r="F28" s="307"/>
      <c r="G28" s="307"/>
      <c r="H28" s="307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s="1" customFormat="1" ht="23.25">
      <c r="A4" s="307" t="s">
        <v>153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s="1" customFormat="1" ht="24" thickBot="1">
      <c r="A5" s="213"/>
      <c r="B5" s="310">
        <v>2019</v>
      </c>
      <c r="C5" s="310"/>
      <c r="D5" s="310"/>
      <c r="E5" s="310">
        <v>2020</v>
      </c>
      <c r="F5" s="310"/>
      <c r="G5" s="310"/>
      <c r="H5" s="310">
        <v>2021</v>
      </c>
      <c r="I5" s="310"/>
      <c r="J5" s="310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7" t="s">
        <v>6</v>
      </c>
      <c r="B13" s="307"/>
      <c r="C13" s="307"/>
      <c r="D13" s="307"/>
      <c r="E13" s="307"/>
      <c r="F13" s="307"/>
      <c r="G13" s="307"/>
      <c r="H13" s="307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7" t="s">
        <v>7</v>
      </c>
      <c r="B28" s="307"/>
      <c r="C28" s="307"/>
      <c r="D28" s="307"/>
      <c r="E28" s="307"/>
      <c r="F28" s="307"/>
      <c r="G28" s="307"/>
      <c r="H28" s="307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7" t="s">
        <v>101</v>
      </c>
      <c r="B1" s="307"/>
      <c r="C1" s="307"/>
      <c r="D1" s="307"/>
      <c r="E1" s="307"/>
      <c r="F1" s="307"/>
      <c r="G1" s="307"/>
    </row>
    <row r="2" spans="1:7" s="1" customFormat="1" ht="23.25">
      <c r="A2" s="309" t="s">
        <v>88</v>
      </c>
      <c r="B2" s="309"/>
      <c r="C2" s="309"/>
      <c r="D2" s="309"/>
      <c r="E2" s="309"/>
      <c r="F2" s="309"/>
      <c r="G2" s="309"/>
    </row>
    <row r="3" spans="1:7" s="1" customFormat="1" ht="23.25">
      <c r="A3" s="307" t="s">
        <v>4</v>
      </c>
      <c r="B3" s="307"/>
      <c r="C3" s="307"/>
      <c r="D3" s="307"/>
      <c r="E3" s="307"/>
      <c r="F3" s="307"/>
      <c r="G3" s="307"/>
    </row>
    <row r="4" spans="1:7" s="1" customFormat="1" ht="23.25">
      <c r="A4" s="307" t="s">
        <v>100</v>
      </c>
      <c r="B4" s="307"/>
      <c r="C4" s="307"/>
      <c r="D4" s="307"/>
      <c r="E4" s="307"/>
      <c r="F4" s="307"/>
      <c r="G4" s="307"/>
    </row>
    <row r="5" spans="1:7" s="1" customFormat="1" ht="24" thickBot="1">
      <c r="A5" s="310"/>
      <c r="B5" s="310"/>
      <c r="C5" s="310"/>
      <c r="D5" s="310"/>
      <c r="E5" s="310"/>
      <c r="F5" s="310"/>
      <c r="G5" s="306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7" t="s">
        <v>6</v>
      </c>
      <c r="B13" s="307"/>
      <c r="C13" s="307"/>
      <c r="D13" s="307"/>
      <c r="E13" s="307"/>
      <c r="F13" s="307"/>
      <c r="G13" s="307"/>
    </row>
    <row r="14" spans="1:7" s="1" customFormat="1" ht="6" customHeight="1">
      <c r="A14" s="306"/>
      <c r="B14" s="306"/>
      <c r="C14" s="306"/>
      <c r="D14" s="306"/>
      <c r="E14" s="306"/>
      <c r="F14" s="306"/>
      <c r="G14" s="306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07" t="s">
        <v>7</v>
      </c>
      <c r="B28" s="307"/>
      <c r="C28" s="307"/>
      <c r="D28" s="307"/>
      <c r="E28" s="307"/>
      <c r="F28" s="307"/>
      <c r="G28" s="307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8"/>
      <c r="B44" s="308"/>
      <c r="C44" s="308"/>
      <c r="D44" s="308"/>
      <c r="E44" s="308"/>
      <c r="F44" s="308"/>
      <c r="G44" s="308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8" t="s">
        <v>113</v>
      </c>
      <c r="B46" s="308"/>
      <c r="C46" s="308"/>
      <c r="D46" s="308"/>
      <c r="E46" s="308"/>
      <c r="F46" s="308"/>
      <c r="G46" s="308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7" t="s">
        <v>101</v>
      </c>
      <c r="B1" s="307"/>
      <c r="C1" s="307"/>
      <c r="D1" s="307"/>
      <c r="E1" s="307"/>
      <c r="F1" s="307"/>
      <c r="G1" s="307"/>
    </row>
    <row r="2" spans="1:7" s="1" customFormat="1" ht="23.25">
      <c r="A2" s="309" t="s">
        <v>119</v>
      </c>
      <c r="B2" s="309"/>
      <c r="C2" s="309"/>
      <c r="D2" s="309"/>
      <c r="E2" s="309"/>
      <c r="F2" s="309"/>
      <c r="G2" s="309"/>
    </row>
    <row r="3" spans="1:7" s="1" customFormat="1" ht="23.25">
      <c r="A3" s="307" t="s">
        <v>4</v>
      </c>
      <c r="B3" s="307"/>
      <c r="C3" s="307"/>
      <c r="D3" s="307"/>
      <c r="E3" s="307"/>
      <c r="F3" s="307"/>
      <c r="G3" s="307"/>
    </row>
    <row r="4" spans="1:7" s="1" customFormat="1" ht="23.25">
      <c r="A4" s="307" t="s">
        <v>118</v>
      </c>
      <c r="B4" s="307"/>
      <c r="C4" s="307"/>
      <c r="D4" s="307"/>
      <c r="E4" s="307"/>
      <c r="F4" s="307"/>
      <c r="G4" s="307"/>
    </row>
    <row r="5" spans="1:7" s="1" customFormat="1" ht="24" thickBot="1">
      <c r="A5" s="310"/>
      <c r="B5" s="310"/>
      <c r="C5" s="310"/>
      <c r="D5" s="310"/>
      <c r="E5" s="310"/>
      <c r="F5" s="310"/>
      <c r="G5" s="306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7" t="s">
        <v>6</v>
      </c>
      <c r="B13" s="307"/>
      <c r="C13" s="307"/>
      <c r="D13" s="307"/>
      <c r="E13" s="307"/>
      <c r="F13" s="307"/>
      <c r="G13" s="307"/>
    </row>
    <row r="14" spans="1:7" s="1" customFormat="1" ht="6" customHeight="1">
      <c r="A14" s="306"/>
      <c r="B14" s="306"/>
      <c r="C14" s="306"/>
      <c r="D14" s="306"/>
      <c r="E14" s="306"/>
      <c r="F14" s="306"/>
      <c r="G14" s="306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7" t="s">
        <v>7</v>
      </c>
      <c r="B28" s="307"/>
      <c r="C28" s="307"/>
      <c r="D28" s="307"/>
      <c r="E28" s="307"/>
      <c r="F28" s="307"/>
      <c r="G28" s="307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8"/>
      <c r="B44" s="308"/>
      <c r="C44" s="308"/>
      <c r="D44" s="308"/>
      <c r="E44" s="308"/>
      <c r="F44" s="308"/>
      <c r="G44" s="308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8" t="s">
        <v>117</v>
      </c>
      <c r="B46" s="308"/>
      <c r="C46" s="308"/>
      <c r="D46" s="308"/>
      <c r="E46" s="308"/>
      <c r="F46" s="308"/>
      <c r="G46" s="308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7" t="s">
        <v>101</v>
      </c>
      <c r="B1" s="307"/>
      <c r="C1" s="307"/>
      <c r="D1" s="307"/>
      <c r="E1" s="307"/>
      <c r="F1" s="307"/>
      <c r="G1" s="307"/>
    </row>
    <row r="2" spans="1:7" s="1" customFormat="1" ht="23.25">
      <c r="A2" s="309" t="s">
        <v>119</v>
      </c>
      <c r="B2" s="309"/>
      <c r="C2" s="309"/>
      <c r="D2" s="309"/>
      <c r="E2" s="309"/>
      <c r="F2" s="309"/>
      <c r="G2" s="309"/>
    </row>
    <row r="3" spans="1:7" s="1" customFormat="1" ht="23.25">
      <c r="A3" s="307" t="s">
        <v>4</v>
      </c>
      <c r="B3" s="307"/>
      <c r="C3" s="307"/>
      <c r="D3" s="307"/>
      <c r="E3" s="307"/>
      <c r="F3" s="307"/>
      <c r="G3" s="307"/>
    </row>
    <row r="4" spans="1:7" s="1" customFormat="1" ht="23.25">
      <c r="A4" s="307" t="s">
        <v>125</v>
      </c>
      <c r="B4" s="307"/>
      <c r="C4" s="307"/>
      <c r="D4" s="307"/>
      <c r="E4" s="307"/>
      <c r="F4" s="307"/>
      <c r="G4" s="307"/>
    </row>
    <row r="5" spans="1:7" s="1" customFormat="1" ht="24" thickBot="1">
      <c r="A5" s="310"/>
      <c r="B5" s="310"/>
      <c r="C5" s="310"/>
      <c r="D5" s="310"/>
      <c r="E5" s="310"/>
      <c r="F5" s="310"/>
      <c r="G5" s="306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07" t="s">
        <v>6</v>
      </c>
      <c r="B13" s="307"/>
      <c r="C13" s="307"/>
      <c r="D13" s="307"/>
      <c r="E13" s="307"/>
      <c r="F13" s="307"/>
      <c r="G13" s="307"/>
    </row>
    <row r="14" spans="1:7" s="1" customFormat="1" ht="6" customHeight="1">
      <c r="A14" s="306"/>
      <c r="B14" s="306"/>
      <c r="C14" s="306"/>
      <c r="D14" s="306"/>
      <c r="E14" s="306"/>
      <c r="F14" s="306"/>
      <c r="G14" s="306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7" t="s">
        <v>7</v>
      </c>
      <c r="B28" s="307"/>
      <c r="C28" s="307"/>
      <c r="D28" s="307"/>
      <c r="E28" s="307"/>
      <c r="F28" s="307"/>
      <c r="G28" s="307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8"/>
      <c r="B44" s="308"/>
      <c r="C44" s="308"/>
      <c r="D44" s="308"/>
      <c r="E44" s="308"/>
      <c r="F44" s="308"/>
      <c r="G44" s="308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8" t="s">
        <v>124</v>
      </c>
      <c r="B46" s="308"/>
      <c r="C46" s="308"/>
      <c r="D46" s="308"/>
      <c r="E46" s="308"/>
      <c r="F46" s="308"/>
      <c r="G46" s="308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11" t="s">
        <v>126</v>
      </c>
      <c r="B4" s="311"/>
      <c r="C4" s="311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07" t="s">
        <v>101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s="1" customFormat="1" ht="23.25">
      <c r="A4" s="307" t="s">
        <v>132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12" t="s">
        <v>137</v>
      </c>
      <c r="C6" s="312"/>
      <c r="D6" s="312"/>
      <c r="E6" s="312"/>
      <c r="F6" s="213"/>
      <c r="G6" s="312" t="s">
        <v>138</v>
      </c>
      <c r="H6" s="312"/>
      <c r="I6" s="312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07" t="s">
        <v>6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</row>
    <row r="15" spans="1:11" s="1" customFormat="1" ht="6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07" t="s">
        <v>7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08" t="s">
        <v>131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1:K1"/>
    <mergeCell ref="A2:K2"/>
    <mergeCell ref="A3:K3"/>
    <mergeCell ref="A4:K4"/>
    <mergeCell ref="A14:K14"/>
    <mergeCell ref="A15:K15"/>
    <mergeCell ref="A29:K29"/>
    <mergeCell ref="A45:K45"/>
    <mergeCell ref="A47:K47"/>
    <mergeCell ref="B6:E6"/>
    <mergeCell ref="G6:I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07" t="s">
        <v>101</v>
      </c>
      <c r="B1" s="307"/>
      <c r="C1" s="307"/>
      <c r="D1" s="307"/>
      <c r="E1" s="307"/>
    </row>
    <row r="2" spans="1:5" s="1" customFormat="1" ht="23.25">
      <c r="A2" s="309" t="s">
        <v>119</v>
      </c>
      <c r="B2" s="309"/>
      <c r="C2" s="309"/>
      <c r="D2" s="309"/>
      <c r="E2" s="309"/>
    </row>
    <row r="3" spans="1:5" s="1" customFormat="1" ht="23.25">
      <c r="A3" s="307" t="s">
        <v>4</v>
      </c>
      <c r="B3" s="307"/>
      <c r="C3" s="307"/>
      <c r="D3" s="307"/>
      <c r="E3" s="307"/>
    </row>
    <row r="4" spans="1:5" s="1" customFormat="1" ht="24" thickBot="1">
      <c r="A4" s="310"/>
      <c r="B4" s="310"/>
      <c r="C4" s="310"/>
      <c r="D4" s="310"/>
      <c r="E4" s="310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07" t="s">
        <v>7</v>
      </c>
      <c r="B17" s="307"/>
      <c r="C17" s="307"/>
      <c r="D17" s="307"/>
      <c r="E17" s="307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08"/>
      <c r="B33" s="308"/>
      <c r="C33" s="308"/>
      <c r="D33" s="308"/>
      <c r="E33" s="308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7" t="s">
        <v>155</v>
      </c>
      <c r="B1" s="307"/>
      <c r="C1" s="307"/>
      <c r="D1" s="307"/>
      <c r="E1" s="307"/>
      <c r="F1" s="307"/>
      <c r="G1" s="307"/>
      <c r="H1" s="307"/>
    </row>
    <row r="2" spans="1:8" s="1" customFormat="1" ht="23.25">
      <c r="A2" s="309" t="s">
        <v>119</v>
      </c>
      <c r="B2" s="309"/>
      <c r="C2" s="309"/>
      <c r="D2" s="309"/>
      <c r="E2" s="309"/>
      <c r="F2" s="309"/>
      <c r="G2" s="309"/>
      <c r="H2" s="309"/>
    </row>
    <row r="3" spans="1:8" s="1" customFormat="1" ht="23.25">
      <c r="A3" s="307" t="s">
        <v>4</v>
      </c>
      <c r="B3" s="307"/>
      <c r="C3" s="307"/>
      <c r="D3" s="307"/>
      <c r="E3" s="307"/>
      <c r="F3" s="307"/>
      <c r="G3" s="307"/>
      <c r="H3" s="307"/>
    </row>
    <row r="4" spans="1:8" s="1" customFormat="1" ht="23.25">
      <c r="A4" s="307" t="s">
        <v>159</v>
      </c>
      <c r="B4" s="307"/>
      <c r="C4" s="307"/>
      <c r="D4" s="307"/>
      <c r="E4" s="307"/>
      <c r="F4" s="307"/>
      <c r="G4" s="307"/>
      <c r="H4" s="307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07" t="s">
        <v>6</v>
      </c>
      <c r="B13" s="307"/>
      <c r="C13" s="307"/>
      <c r="D13" s="307"/>
      <c r="E13" s="307"/>
      <c r="F13" s="307"/>
      <c r="G13" s="307"/>
      <c r="H13" s="307"/>
    </row>
    <row r="14" spans="1:8" s="1" customFormat="1" ht="6" customHeight="1">
      <c r="A14" s="306"/>
      <c r="B14" s="306"/>
      <c r="C14" s="306"/>
      <c r="D14" s="306"/>
      <c r="E14" s="306"/>
      <c r="F14" s="306"/>
      <c r="G14" s="306"/>
      <c r="H14" s="306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07" t="s">
        <v>7</v>
      </c>
      <c r="B28" s="307"/>
      <c r="C28" s="307"/>
      <c r="D28" s="307"/>
      <c r="E28" s="307"/>
      <c r="F28" s="307"/>
      <c r="G28" s="307"/>
      <c r="H28" s="307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08"/>
      <c r="B44" s="308"/>
      <c r="C44" s="308"/>
      <c r="D44" s="308"/>
      <c r="E44" s="308"/>
      <c r="F44" s="308"/>
      <c r="G44" s="308"/>
      <c r="H44" s="308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08" t="s">
        <v>158</v>
      </c>
      <c r="B46" s="308"/>
      <c r="C46" s="308"/>
      <c r="D46" s="308"/>
      <c r="E46" s="308"/>
      <c r="F46" s="308"/>
      <c r="G46" s="308"/>
      <c r="H46" s="308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2024-04-22T21:16:59Z</cp:lastPrinted>
  <dcterms:created xsi:type="dcterms:W3CDTF">2002-08-05T15:29:21Z</dcterms:created>
  <dcterms:modified xsi:type="dcterms:W3CDTF">2024-04-22T21:17:22Z</dcterms:modified>
  <cp:category/>
  <cp:version/>
  <cp:contentType/>
  <cp:contentStatus/>
</cp:coreProperties>
</file>